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rschweitzer\Dropbox\BID_APP_Bolivia\B - Herramientas\Versiones finales\"/>
    </mc:Choice>
  </mc:AlternateContent>
  <bookViews>
    <workbookView xWindow="0" yWindow="0" windowWidth="20610" windowHeight="10935" tabRatio="885"/>
  </bookViews>
  <sheets>
    <sheet name="1-Instrucciones" sheetId="20" r:id="rId1"/>
    <sheet name="2-Datos generales comunidades" sheetId="30" r:id="rId2"/>
    <sheet name="3- Datos generales" sheetId="28" r:id="rId3"/>
    <sheet name="4-Registro de activos" sheetId="21" r:id="rId4"/>
    <sheet name="5-Proyección inversiones" sheetId="32" r:id="rId5"/>
    <sheet name="6-TSFM" sheetId="23" r:id="rId6"/>
    <sheet name="7-Gráficas" sheetId="31" r:id="rId7"/>
    <sheet name="8 -Datos de referencia" sheetId="33" r:id="rId8"/>
  </sheets>
  <externalReferences>
    <externalReference r:id="rId9"/>
  </externalReferences>
  <definedNames>
    <definedName name="_xlnm._FilterDatabase" localSheetId="1" hidden="1">'2-Datos generales comunidades'!$A$1:$I$1</definedName>
    <definedName name="_xlnm._FilterDatabase" localSheetId="3" hidden="1">'4-Registro de activos'!$B$3:$AY$64</definedName>
    <definedName name="Activo">#REF!</definedName>
    <definedName name="Aducción">#REF!</definedName>
    <definedName name="Comunidad">#REF!</definedName>
    <definedName name="CurrentProblems">'[1]Raw Data'!$AM1</definedName>
    <definedName name="Date">'[1]Raw Data'!$B1</definedName>
    <definedName name="Distrito">#REF!</definedName>
    <definedName name="DownMoreThan1Day">'[1]Raw Data'!$AG1</definedName>
    <definedName name="Elevation">'[1]Raw Data'!$F1</definedName>
    <definedName name="EnoughWaterEveryDay">'[1]Raw Data'!$AA1</definedName>
    <definedName name="Estado_de_Activo">#REF!</definedName>
    <definedName name="FinancialRecords">'[1]Raw Data'!$AY1</definedName>
    <definedName name="Fuente_abasto">#REF!</definedName>
    <definedName name="Geo_1">'[1]Raw Data'!$H1</definedName>
    <definedName name="Geo_2">'[1]Government Standards'!$A$3</definedName>
    <definedName name="Geo_3">'[1]Raw Data'!$J1</definedName>
    <definedName name="Geo_4">#REF!</definedName>
    <definedName name="Geo_5">'[1]Raw Data'!$K1</definedName>
    <definedName name="GovernmentNumberOfUsers">'[1]Government Standards'!$B$3</definedName>
    <definedName name="HowManyNoAccess">'[1]Raw Data'!$V1</definedName>
    <definedName name="Improved">'[1]Raw Data'!$Q1</definedName>
    <definedName name="Instance_ID">'[1]Raw Data'!$A1</definedName>
    <definedName name="Lat">'[1]Raw Data'!$D1</definedName>
    <definedName name="Long">'[1]Raw Data'!$E1</definedName>
    <definedName name="Micromedic">#REF!</definedName>
    <definedName name="Municipio">#REF!</definedName>
    <definedName name="NearbySpareParts">'[1]Raw Data'!$BG1</definedName>
    <definedName name="NewUsers">'[1]Raw Data'!$BJ1</definedName>
    <definedName name="Nivel_Pobreza">#REF!</definedName>
    <definedName name="Nivel_Servicio">#REF!</definedName>
    <definedName name="Nivel_Sostenibilidad">#REF!</definedName>
    <definedName name="NoAccess">'[1]Raw Data'!$U1</definedName>
    <definedName name="NumberOfUsers">'[1]Raw Data'!$T1</definedName>
    <definedName name="OTB">#REF!</definedName>
    <definedName name="PositiveBalance">'[1]Raw Data'!$BA1</definedName>
    <definedName name="QualntityMeetsStandards">'[1]Raw Data'!$AS1</definedName>
    <definedName name="RecordsReviewed">'[1]Raw Data'!$AZ1</definedName>
    <definedName name="ResponsibleForOM">'[1]Raw Data'!$BH1</definedName>
    <definedName name="SpareParts">'[1]Raw Data'!$BF1</definedName>
    <definedName name="Sub_Central">#REF!</definedName>
    <definedName name="Tariff">'[1]Raw Data'!$AV1</definedName>
    <definedName name="Tipo">#REF!</definedName>
    <definedName name="Tipo_adm">#REF!</definedName>
    <definedName name="Tipo_conexión">#REF!</definedName>
    <definedName name="Tipo_rural">#REF!</definedName>
    <definedName name="Tipo_tratam">#REF!</definedName>
    <definedName name="Topograf">#REF!</definedName>
    <definedName name="Unique_ID">'[1]Raw Data'!$G1</definedName>
    <definedName name="WaterAvailable">'[1]Raw Data'!$AO1</definedName>
    <definedName name="WFP_Supported?">'[1]Raw Data'!$Y1</definedName>
    <definedName name="Zona">#REF!</definedName>
  </definedNames>
  <calcPr calcId="152511"/>
</workbook>
</file>

<file path=xl/calcChain.xml><?xml version="1.0" encoding="utf-8"?>
<calcChain xmlns="http://schemas.openxmlformats.org/spreadsheetml/2006/main">
  <c r="C5" i="21" l="1"/>
  <c r="D5" i="21"/>
  <c r="E5" i="21"/>
  <c r="C6" i="21"/>
  <c r="D6" i="21"/>
  <c r="E6" i="21"/>
  <c r="C7" i="21"/>
  <c r="D7" i="21"/>
  <c r="E7" i="21"/>
  <c r="C8" i="21"/>
  <c r="D8" i="21"/>
  <c r="E8" i="21"/>
  <c r="C9" i="21"/>
  <c r="D9" i="21"/>
  <c r="E9" i="21"/>
  <c r="C10" i="21"/>
  <c r="D10" i="21"/>
  <c r="E10" i="21"/>
  <c r="C11" i="21"/>
  <c r="D11" i="21"/>
  <c r="E11" i="21"/>
  <c r="C12" i="21"/>
  <c r="D12" i="21"/>
  <c r="E12" i="21"/>
  <c r="C13" i="21"/>
  <c r="D13" i="21"/>
  <c r="E13" i="21"/>
  <c r="C14" i="21"/>
  <c r="D14" i="21"/>
  <c r="E14" i="21"/>
  <c r="C15" i="21"/>
  <c r="D15" i="21"/>
  <c r="E15" i="21"/>
  <c r="C16" i="21"/>
  <c r="D16" i="21"/>
  <c r="E16" i="21"/>
  <c r="C17" i="21"/>
  <c r="D17" i="21"/>
  <c r="E17" i="21"/>
  <c r="C18" i="21"/>
  <c r="D18" i="21"/>
  <c r="E18" i="21"/>
  <c r="C19" i="21"/>
  <c r="D19" i="21"/>
  <c r="E19" i="21"/>
  <c r="C20" i="21"/>
  <c r="D20" i="21"/>
  <c r="E20" i="21"/>
  <c r="C21" i="21"/>
  <c r="D21" i="21"/>
  <c r="E21" i="21"/>
  <c r="C22" i="21"/>
  <c r="D22" i="21"/>
  <c r="E22" i="21"/>
  <c r="C23" i="21"/>
  <c r="D23" i="21"/>
  <c r="E23" i="21"/>
  <c r="C24" i="21"/>
  <c r="D24" i="21"/>
  <c r="E24" i="21"/>
  <c r="C25" i="21"/>
  <c r="D25" i="21"/>
  <c r="E25" i="21"/>
  <c r="C26" i="21"/>
  <c r="D26" i="21"/>
  <c r="E26" i="21"/>
  <c r="C27" i="21"/>
  <c r="D27" i="21"/>
  <c r="E27" i="21"/>
  <c r="C28" i="21"/>
  <c r="D28" i="21"/>
  <c r="E28" i="21"/>
  <c r="C29" i="21"/>
  <c r="D29" i="21"/>
  <c r="E29" i="21"/>
  <c r="C30" i="21"/>
  <c r="D30" i="21"/>
  <c r="E30" i="21"/>
  <c r="C31" i="21"/>
  <c r="D31" i="21"/>
  <c r="E31" i="21"/>
  <c r="C32" i="21"/>
  <c r="D32" i="21"/>
  <c r="E32" i="21"/>
  <c r="C33" i="21"/>
  <c r="D33" i="21"/>
  <c r="E33" i="21"/>
  <c r="C34" i="21"/>
  <c r="D34" i="21"/>
  <c r="E34" i="21"/>
  <c r="C35" i="21"/>
  <c r="D35" i="21"/>
  <c r="E35" i="21"/>
  <c r="C36" i="21"/>
  <c r="D36" i="21"/>
  <c r="E36" i="21"/>
  <c r="C37" i="21"/>
  <c r="D37" i="21"/>
  <c r="E37" i="21"/>
  <c r="C38" i="21"/>
  <c r="D38" i="21"/>
  <c r="E38" i="21"/>
  <c r="C39" i="21"/>
  <c r="D39" i="21"/>
  <c r="E39" i="21"/>
  <c r="C40" i="21"/>
  <c r="D40" i="21"/>
  <c r="E40" i="21"/>
  <c r="C41" i="21"/>
  <c r="D41" i="21"/>
  <c r="E41" i="21"/>
  <c r="C42" i="21"/>
  <c r="D42" i="21"/>
  <c r="E42" i="21"/>
  <c r="C43" i="21"/>
  <c r="D43" i="21"/>
  <c r="E43" i="21"/>
  <c r="C44" i="21"/>
  <c r="D44" i="21"/>
  <c r="E44" i="21"/>
  <c r="C45" i="21"/>
  <c r="D45" i="21"/>
  <c r="E45" i="21"/>
  <c r="C46" i="21"/>
  <c r="D46" i="21"/>
  <c r="E46" i="21"/>
  <c r="C47" i="21"/>
  <c r="D47" i="21"/>
  <c r="E47" i="21"/>
  <c r="C48" i="21"/>
  <c r="D48" i="21"/>
  <c r="E48" i="21"/>
  <c r="C49" i="21"/>
  <c r="D49" i="21"/>
  <c r="E49" i="21"/>
  <c r="C50" i="21"/>
  <c r="D50" i="21"/>
  <c r="E50" i="21"/>
  <c r="C51" i="21"/>
  <c r="D51" i="21"/>
  <c r="E51" i="21"/>
  <c r="C52" i="21"/>
  <c r="D52" i="21"/>
  <c r="E52" i="21"/>
  <c r="C53" i="21"/>
  <c r="D53" i="21"/>
  <c r="E53" i="21"/>
  <c r="C54" i="21"/>
  <c r="D54" i="21"/>
  <c r="E54" i="21"/>
  <c r="C55" i="21"/>
  <c r="D55" i="21"/>
  <c r="E55" i="21"/>
  <c r="C56" i="21"/>
  <c r="D56" i="21"/>
  <c r="E56" i="21"/>
  <c r="C57" i="21"/>
  <c r="D57" i="21"/>
  <c r="E57" i="21"/>
  <c r="C58" i="21"/>
  <c r="D58" i="21"/>
  <c r="E58" i="21"/>
  <c r="C59" i="21"/>
  <c r="D59" i="21"/>
  <c r="E59" i="21"/>
  <c r="C60" i="21"/>
  <c r="D60" i="21"/>
  <c r="E60" i="21"/>
  <c r="C61" i="21"/>
  <c r="D61" i="21"/>
  <c r="E61" i="21"/>
  <c r="C62" i="21"/>
  <c r="D62" i="21"/>
  <c r="E62" i="21"/>
  <c r="C63" i="21"/>
  <c r="D63" i="21"/>
  <c r="E63" i="21"/>
  <c r="C64" i="21"/>
  <c r="D64" i="21"/>
  <c r="E64" i="21"/>
  <c r="C65" i="21"/>
  <c r="D65" i="21"/>
  <c r="E65" i="21"/>
  <c r="C66" i="21"/>
  <c r="D66" i="21"/>
  <c r="E66" i="21"/>
  <c r="C67" i="21"/>
  <c r="D67" i="21"/>
  <c r="E67" i="21"/>
  <c r="C68" i="21"/>
  <c r="D68" i="21"/>
  <c r="E68" i="21"/>
  <c r="C69" i="21"/>
  <c r="D69" i="21"/>
  <c r="E69" i="21"/>
  <c r="C70" i="21"/>
  <c r="D70" i="21"/>
  <c r="E70" i="21"/>
  <c r="C71" i="21"/>
  <c r="D71" i="21"/>
  <c r="E71" i="21"/>
  <c r="C72" i="21"/>
  <c r="D72" i="21"/>
  <c r="E72" i="21"/>
  <c r="C73" i="21"/>
  <c r="D73" i="21"/>
  <c r="E73" i="21"/>
  <c r="C74" i="21"/>
  <c r="D74" i="21"/>
  <c r="E74" i="21"/>
  <c r="C75" i="21"/>
  <c r="D75" i="21"/>
  <c r="E75" i="21"/>
  <c r="C76" i="21"/>
  <c r="D76" i="21"/>
  <c r="E76" i="21"/>
  <c r="C77" i="21"/>
  <c r="D77" i="21"/>
  <c r="E77" i="21"/>
  <c r="C78" i="21"/>
  <c r="D78" i="21"/>
  <c r="E78" i="21"/>
  <c r="C79" i="21"/>
  <c r="D79" i="21"/>
  <c r="E79" i="21"/>
  <c r="C80" i="21"/>
  <c r="D80" i="21"/>
  <c r="E80" i="21"/>
  <c r="C81" i="21"/>
  <c r="D81" i="21"/>
  <c r="E81" i="21"/>
  <c r="C82" i="21"/>
  <c r="D82" i="21"/>
  <c r="E82" i="21"/>
  <c r="C83" i="21"/>
  <c r="D83" i="21"/>
  <c r="E83" i="21"/>
  <c r="C84" i="21"/>
  <c r="D84" i="21"/>
  <c r="E84" i="21"/>
  <c r="C85" i="21"/>
  <c r="D85" i="21"/>
  <c r="E85" i="21"/>
  <c r="C86" i="21"/>
  <c r="D86" i="21"/>
  <c r="E86" i="21"/>
  <c r="C87" i="21"/>
  <c r="D87" i="21"/>
  <c r="E87" i="21"/>
  <c r="C88" i="21"/>
  <c r="D88" i="21"/>
  <c r="E88" i="21"/>
  <c r="C89" i="21"/>
  <c r="D89" i="21"/>
  <c r="E89" i="21"/>
  <c r="C90" i="21"/>
  <c r="D90" i="21"/>
  <c r="E90" i="21"/>
  <c r="C91" i="21"/>
  <c r="D91" i="21"/>
  <c r="E91" i="21"/>
  <c r="C92" i="21"/>
  <c r="D92" i="21"/>
  <c r="E92" i="21"/>
  <c r="C93" i="21"/>
  <c r="D93" i="21"/>
  <c r="E93" i="21"/>
  <c r="C94" i="21"/>
  <c r="D94" i="21"/>
  <c r="E94" i="21"/>
  <c r="C95" i="21"/>
  <c r="D95" i="21"/>
  <c r="E95" i="21"/>
  <c r="C96" i="21"/>
  <c r="D96" i="21"/>
  <c r="E96" i="21"/>
  <c r="C97" i="21"/>
  <c r="D97" i="21"/>
  <c r="E97" i="21"/>
  <c r="C98" i="21"/>
  <c r="D98" i="21"/>
  <c r="E98" i="21"/>
  <c r="C99" i="21"/>
  <c r="D99" i="21"/>
  <c r="E99" i="21"/>
  <c r="C100" i="21"/>
  <c r="D100" i="21"/>
  <c r="E100" i="21"/>
  <c r="C101" i="21"/>
  <c r="D101" i="21"/>
  <c r="E101" i="21"/>
  <c r="C102" i="21"/>
  <c r="D102" i="21"/>
  <c r="E102" i="21"/>
  <c r="C103" i="21"/>
  <c r="D103" i="21"/>
  <c r="E103" i="21"/>
  <c r="C104" i="21"/>
  <c r="D104" i="21"/>
  <c r="E104" i="21"/>
  <c r="C105" i="21"/>
  <c r="D105" i="21"/>
  <c r="E105" i="21"/>
  <c r="C106" i="21"/>
  <c r="D106" i="21"/>
  <c r="E106" i="21"/>
  <c r="C107" i="21"/>
  <c r="D107" i="21"/>
  <c r="E107" i="21"/>
  <c r="C108" i="21"/>
  <c r="D108" i="21"/>
  <c r="E108" i="21"/>
  <c r="C109" i="21"/>
  <c r="D109" i="21"/>
  <c r="E109" i="21"/>
  <c r="C110" i="21"/>
  <c r="D110" i="21"/>
  <c r="E110" i="21"/>
  <c r="C111" i="21"/>
  <c r="D111" i="21"/>
  <c r="E111" i="21"/>
  <c r="C112" i="21"/>
  <c r="D112" i="21"/>
  <c r="E112" i="21"/>
  <c r="C113" i="21"/>
  <c r="D113" i="21"/>
  <c r="E113" i="21"/>
  <c r="C114" i="21"/>
  <c r="D114" i="21"/>
  <c r="E114" i="21"/>
  <c r="C115" i="21"/>
  <c r="D115" i="21"/>
  <c r="E115" i="21"/>
  <c r="C116" i="21"/>
  <c r="D116" i="21"/>
  <c r="E116" i="21"/>
  <c r="C117" i="21"/>
  <c r="D117" i="21"/>
  <c r="E117" i="21"/>
  <c r="C118" i="21"/>
  <c r="D118" i="21"/>
  <c r="E118" i="21"/>
  <c r="C119" i="21"/>
  <c r="D119" i="21"/>
  <c r="E119" i="21"/>
  <c r="C120" i="21"/>
  <c r="D120" i="21"/>
  <c r="E120" i="21"/>
  <c r="C121" i="21"/>
  <c r="D121" i="21"/>
  <c r="E121" i="21"/>
  <c r="C122" i="21"/>
  <c r="D122" i="21"/>
  <c r="E122" i="21"/>
  <c r="C123" i="21"/>
  <c r="D123" i="21"/>
  <c r="E123" i="21"/>
  <c r="C124" i="21"/>
  <c r="D124" i="21"/>
  <c r="E124" i="21"/>
  <c r="C125" i="21"/>
  <c r="D125" i="21"/>
  <c r="E125" i="21"/>
  <c r="D4" i="21"/>
  <c r="E4" i="21"/>
  <c r="C4" i="21"/>
  <c r="C63" i="32" l="1"/>
  <c r="D63" i="32"/>
  <c r="E63" i="32"/>
  <c r="C64" i="32"/>
  <c r="D64" i="32"/>
  <c r="E64" i="32"/>
  <c r="C65" i="32"/>
  <c r="D65" i="32"/>
  <c r="E65" i="32"/>
  <c r="K65" i="32"/>
  <c r="C66" i="32"/>
  <c r="D66" i="32"/>
  <c r="E66" i="32"/>
  <c r="G66" i="32"/>
  <c r="C67" i="32"/>
  <c r="D67" i="32"/>
  <c r="E67" i="32"/>
  <c r="F67" i="32"/>
  <c r="C68" i="32"/>
  <c r="D68" i="32"/>
  <c r="E68" i="32"/>
  <c r="F68" i="32"/>
  <c r="C69" i="32"/>
  <c r="D69" i="32"/>
  <c r="E69" i="32"/>
  <c r="C70" i="32"/>
  <c r="D70" i="32"/>
  <c r="E70" i="32"/>
  <c r="C71" i="32"/>
  <c r="D71" i="32"/>
  <c r="E71" i="32"/>
  <c r="H71" i="32"/>
  <c r="C72" i="32"/>
  <c r="D72" i="32"/>
  <c r="E72" i="32"/>
  <c r="C73" i="32"/>
  <c r="D73" i="32"/>
  <c r="E73" i="32"/>
  <c r="C74" i="32"/>
  <c r="D74" i="32"/>
  <c r="E74" i="32"/>
  <c r="C75" i="32"/>
  <c r="D75" i="32"/>
  <c r="E75" i="32"/>
  <c r="C76" i="32"/>
  <c r="D76" i="32"/>
  <c r="E76" i="32"/>
  <c r="C77" i="32"/>
  <c r="D77" i="32"/>
  <c r="E77" i="32"/>
  <c r="C78" i="32"/>
  <c r="D78" i="32"/>
  <c r="E78" i="32"/>
  <c r="C79" i="32"/>
  <c r="D79" i="32"/>
  <c r="E79" i="32"/>
  <c r="C80" i="32"/>
  <c r="D80" i="32"/>
  <c r="E80" i="32"/>
  <c r="C81" i="32"/>
  <c r="D81" i="32"/>
  <c r="E81" i="32"/>
  <c r="C82" i="32"/>
  <c r="D82" i="32"/>
  <c r="E82" i="32"/>
  <c r="C83" i="32"/>
  <c r="D83" i="32"/>
  <c r="E83" i="32"/>
  <c r="O83" i="32"/>
  <c r="C84" i="32"/>
  <c r="D84" i="32"/>
  <c r="E84" i="32"/>
  <c r="G84" i="32"/>
  <c r="O84" i="32"/>
  <c r="C85" i="32"/>
  <c r="D85" i="32"/>
  <c r="E85" i="32"/>
  <c r="C86" i="32"/>
  <c r="D86" i="32"/>
  <c r="E86" i="32"/>
  <c r="C87" i="32"/>
  <c r="D87" i="32"/>
  <c r="E87" i="32"/>
  <c r="C88" i="32"/>
  <c r="D88" i="32"/>
  <c r="E88" i="32"/>
  <c r="C89" i="32"/>
  <c r="D89" i="32"/>
  <c r="E89" i="32"/>
  <c r="C90" i="32"/>
  <c r="D90" i="32"/>
  <c r="E90" i="32"/>
  <c r="K90" i="32"/>
  <c r="C91" i="32"/>
  <c r="D91" i="32"/>
  <c r="E91" i="32"/>
  <c r="K91" i="32"/>
  <c r="C92" i="32"/>
  <c r="D92" i="32"/>
  <c r="E92" i="32"/>
  <c r="K92" i="32"/>
  <c r="C93" i="32"/>
  <c r="D93" i="32"/>
  <c r="E93" i="32"/>
  <c r="M93" i="32"/>
  <c r="C94" i="32"/>
  <c r="D94" i="32"/>
  <c r="E94" i="32"/>
  <c r="C95" i="32"/>
  <c r="D95" i="32"/>
  <c r="E95" i="32"/>
  <c r="C96" i="32"/>
  <c r="D96" i="32"/>
  <c r="E96" i="32"/>
  <c r="C97" i="32"/>
  <c r="D97" i="32"/>
  <c r="E97" i="32"/>
  <c r="C98" i="32"/>
  <c r="D98" i="32"/>
  <c r="E98" i="32"/>
  <c r="K98" i="32"/>
  <c r="C99" i="32"/>
  <c r="D99" i="32"/>
  <c r="E99" i="32"/>
  <c r="K99" i="32"/>
  <c r="C100" i="32"/>
  <c r="D100" i="32"/>
  <c r="E100" i="32"/>
  <c r="G100" i="32"/>
  <c r="C101" i="32"/>
  <c r="D101" i="32"/>
  <c r="E101" i="32"/>
  <c r="M101" i="32"/>
  <c r="C102" i="32"/>
  <c r="D102" i="32"/>
  <c r="E102" i="32"/>
  <c r="C103" i="32"/>
  <c r="D103" i="32"/>
  <c r="E103" i="32"/>
  <c r="C104" i="32"/>
  <c r="D104" i="32"/>
  <c r="E104" i="32"/>
  <c r="C105" i="32"/>
  <c r="D105" i="32"/>
  <c r="E105" i="32"/>
  <c r="C106" i="32"/>
  <c r="D106" i="32"/>
  <c r="E106" i="32"/>
  <c r="H106" i="32"/>
  <c r="C107" i="32"/>
  <c r="D107" i="32"/>
  <c r="E107" i="32"/>
  <c r="C108" i="32"/>
  <c r="D108" i="32"/>
  <c r="E108" i="32"/>
  <c r="H108" i="32"/>
  <c r="C109" i="32"/>
  <c r="D109" i="32"/>
  <c r="E109" i="32"/>
  <c r="C110" i="32"/>
  <c r="D110" i="32"/>
  <c r="E110" i="32"/>
  <c r="K110" i="32"/>
  <c r="C111" i="32"/>
  <c r="D111" i="32"/>
  <c r="E111" i="32"/>
  <c r="K111" i="32"/>
  <c r="C112" i="32"/>
  <c r="D112" i="32"/>
  <c r="E112" i="32"/>
  <c r="K112" i="32"/>
  <c r="C113" i="32"/>
  <c r="D113" i="32"/>
  <c r="E113" i="32"/>
  <c r="C114" i="32"/>
  <c r="D114" i="32"/>
  <c r="E114" i="32"/>
  <c r="C115" i="32"/>
  <c r="D115" i="32"/>
  <c r="E115" i="32"/>
  <c r="G115" i="32"/>
  <c r="C116" i="32"/>
  <c r="D116" i="32"/>
  <c r="E116" i="32"/>
  <c r="K116" i="32"/>
  <c r="C117" i="32"/>
  <c r="D117" i="32"/>
  <c r="E117" i="32"/>
  <c r="C118" i="32"/>
  <c r="D118" i="32"/>
  <c r="E118" i="32"/>
  <c r="C119" i="32"/>
  <c r="D119" i="32"/>
  <c r="E119" i="32"/>
  <c r="C120" i="32"/>
  <c r="D120" i="32"/>
  <c r="E120" i="32"/>
  <c r="H120" i="32"/>
  <c r="C121" i="32"/>
  <c r="D121" i="32"/>
  <c r="E121" i="32"/>
  <c r="C122" i="32"/>
  <c r="D122" i="32"/>
  <c r="E122" i="32"/>
  <c r="C123" i="32"/>
  <c r="D123" i="32"/>
  <c r="E123" i="32"/>
  <c r="C124" i="32"/>
  <c r="D124" i="32"/>
  <c r="E124" i="32"/>
  <c r="C125" i="32"/>
  <c r="D125" i="32"/>
  <c r="E125" i="32"/>
  <c r="F125" i="32"/>
  <c r="AM28" i="21"/>
  <c r="AN28" i="21"/>
  <c r="AO28" i="21"/>
  <c r="AP28" i="21"/>
  <c r="AQ28" i="21"/>
  <c r="AR28" i="21"/>
  <c r="AS28" i="21"/>
  <c r="AT28" i="21"/>
  <c r="AM29" i="21"/>
  <c r="AN29" i="21"/>
  <c r="AO29" i="21"/>
  <c r="AP29" i="21"/>
  <c r="AQ29" i="21"/>
  <c r="AR29" i="21"/>
  <c r="AS29" i="21"/>
  <c r="AT29" i="21"/>
  <c r="AM30" i="21"/>
  <c r="AN30" i="21"/>
  <c r="AO30" i="21"/>
  <c r="AP30" i="21"/>
  <c r="AQ30" i="21"/>
  <c r="AR30" i="21"/>
  <c r="AS30" i="21"/>
  <c r="AT30" i="21"/>
  <c r="AM31" i="21"/>
  <c r="AN31" i="21"/>
  <c r="AO31" i="21"/>
  <c r="AP31" i="21"/>
  <c r="AQ31" i="21"/>
  <c r="AR31" i="21"/>
  <c r="AS31" i="21"/>
  <c r="AT31" i="21"/>
  <c r="AM32" i="21"/>
  <c r="AN32" i="21"/>
  <c r="AO32" i="21"/>
  <c r="AP32" i="21"/>
  <c r="AQ32" i="21"/>
  <c r="AR32" i="21"/>
  <c r="AS32" i="21"/>
  <c r="AT32" i="21"/>
  <c r="AM33" i="21"/>
  <c r="AN33" i="21"/>
  <c r="AO33" i="21"/>
  <c r="AP33" i="21"/>
  <c r="AQ33" i="21"/>
  <c r="AR33" i="21"/>
  <c r="AS33" i="21"/>
  <c r="AT33" i="21"/>
  <c r="AM34" i="21"/>
  <c r="AN34" i="21"/>
  <c r="AO34" i="21"/>
  <c r="AP34" i="21"/>
  <c r="AQ34" i="21"/>
  <c r="AR34" i="21"/>
  <c r="AS34" i="21"/>
  <c r="AT34" i="21"/>
  <c r="AM35" i="21"/>
  <c r="AN35" i="21"/>
  <c r="AO35" i="21"/>
  <c r="AP35" i="21"/>
  <c r="AQ35" i="21"/>
  <c r="AR35" i="21"/>
  <c r="AS35" i="21"/>
  <c r="AT35" i="21"/>
  <c r="AM36" i="21"/>
  <c r="AN36" i="21"/>
  <c r="AO36" i="21"/>
  <c r="AP36" i="21"/>
  <c r="AQ36" i="21"/>
  <c r="AR36" i="21"/>
  <c r="AS36" i="21"/>
  <c r="AT36" i="21"/>
  <c r="AM37" i="21"/>
  <c r="AN37" i="21"/>
  <c r="AO37" i="21"/>
  <c r="AP37" i="21"/>
  <c r="AQ37" i="21"/>
  <c r="AR37" i="21"/>
  <c r="AS37" i="21"/>
  <c r="AT37" i="21"/>
  <c r="AM38" i="21"/>
  <c r="AN38" i="21"/>
  <c r="AO38" i="21"/>
  <c r="AP38" i="21"/>
  <c r="AQ38" i="21"/>
  <c r="AR38" i="21"/>
  <c r="AS38" i="21"/>
  <c r="AT38" i="21"/>
  <c r="AM39" i="21"/>
  <c r="AN39" i="21"/>
  <c r="AO39" i="21"/>
  <c r="AP39" i="21"/>
  <c r="AQ39" i="21"/>
  <c r="AR39" i="21"/>
  <c r="AS39" i="21"/>
  <c r="AT39" i="21"/>
  <c r="AM40" i="21"/>
  <c r="AN40" i="21"/>
  <c r="AO40" i="21"/>
  <c r="AP40" i="21"/>
  <c r="AQ40" i="21"/>
  <c r="AR40" i="21"/>
  <c r="AS40" i="21"/>
  <c r="AT40" i="21"/>
  <c r="AM41" i="21"/>
  <c r="AN41" i="21"/>
  <c r="AO41" i="21"/>
  <c r="AP41" i="21"/>
  <c r="AQ41" i="21"/>
  <c r="AR41" i="21"/>
  <c r="AS41" i="21"/>
  <c r="AT41" i="21"/>
  <c r="AM42" i="21"/>
  <c r="AN42" i="21"/>
  <c r="AO42" i="21"/>
  <c r="AP42" i="21"/>
  <c r="AQ42" i="21"/>
  <c r="AR42" i="21"/>
  <c r="AS42" i="21"/>
  <c r="AT42" i="21"/>
  <c r="AM43" i="21"/>
  <c r="AN43" i="21"/>
  <c r="AO43" i="21"/>
  <c r="AP43" i="21"/>
  <c r="AQ43" i="21"/>
  <c r="AR43" i="21"/>
  <c r="AS43" i="21"/>
  <c r="AT43" i="21"/>
  <c r="AM44" i="21"/>
  <c r="AN44" i="21"/>
  <c r="AO44" i="21"/>
  <c r="AP44" i="21"/>
  <c r="AQ44" i="21"/>
  <c r="AR44" i="21"/>
  <c r="AS44" i="21"/>
  <c r="AT44" i="21"/>
  <c r="AM45" i="21"/>
  <c r="AN45" i="21"/>
  <c r="AO45" i="21"/>
  <c r="AP45" i="21"/>
  <c r="AQ45" i="21"/>
  <c r="AR45" i="21"/>
  <c r="AS45" i="21"/>
  <c r="AT45" i="21"/>
  <c r="AM46" i="21"/>
  <c r="AN46" i="21"/>
  <c r="AO46" i="21"/>
  <c r="AP46" i="21"/>
  <c r="AQ46" i="21"/>
  <c r="AR46" i="21"/>
  <c r="AS46" i="21"/>
  <c r="AT46" i="21"/>
  <c r="AM47" i="21"/>
  <c r="AN47" i="21"/>
  <c r="AO47" i="21"/>
  <c r="AP47" i="21"/>
  <c r="AQ47" i="21"/>
  <c r="AR47" i="21"/>
  <c r="AS47" i="21"/>
  <c r="AT47" i="21"/>
  <c r="AM48" i="21"/>
  <c r="AN48" i="21"/>
  <c r="AO48" i="21"/>
  <c r="AP48" i="21"/>
  <c r="AQ48" i="21"/>
  <c r="AR48" i="21"/>
  <c r="AS48" i="21"/>
  <c r="AT48" i="21"/>
  <c r="AM49" i="21"/>
  <c r="AN49" i="21"/>
  <c r="AO49" i="21"/>
  <c r="AP49" i="21"/>
  <c r="AQ49" i="21"/>
  <c r="AR49" i="21"/>
  <c r="AS49" i="21"/>
  <c r="AT49" i="21"/>
  <c r="AM50" i="21"/>
  <c r="AN50" i="21"/>
  <c r="AO50" i="21"/>
  <c r="AP50" i="21"/>
  <c r="AQ50" i="21"/>
  <c r="AR50" i="21"/>
  <c r="AS50" i="21"/>
  <c r="AT50" i="21"/>
  <c r="AM51" i="21"/>
  <c r="AN51" i="21"/>
  <c r="AO51" i="21"/>
  <c r="AP51" i="21"/>
  <c r="AQ51" i="21"/>
  <c r="AR51" i="21"/>
  <c r="AS51" i="21"/>
  <c r="AT51" i="21"/>
  <c r="AM7" i="21"/>
  <c r="AN7" i="21"/>
  <c r="AO7" i="21"/>
  <c r="AP7" i="21"/>
  <c r="AQ7" i="21"/>
  <c r="AR7" i="21"/>
  <c r="AS7" i="21"/>
  <c r="AT7" i="21"/>
  <c r="AU7" i="21"/>
  <c r="AM8" i="21"/>
  <c r="AN8" i="21"/>
  <c r="AO8" i="21"/>
  <c r="AP8" i="21"/>
  <c r="AQ8" i="21"/>
  <c r="AR8" i="21"/>
  <c r="AS8" i="21"/>
  <c r="AT8" i="21"/>
  <c r="AU8" i="21"/>
  <c r="F65" i="21"/>
  <c r="F65" i="32" s="1"/>
  <c r="G65" i="21"/>
  <c r="G65" i="32" s="1"/>
  <c r="H65" i="21"/>
  <c r="H65" i="32" s="1"/>
  <c r="I65" i="21"/>
  <c r="J65" i="21"/>
  <c r="K65" i="21"/>
  <c r="AM65" i="21"/>
  <c r="AN65" i="21"/>
  <c r="AO65" i="21"/>
  <c r="AP65" i="21"/>
  <c r="AQ65" i="21"/>
  <c r="AR65" i="21"/>
  <c r="AS65" i="21"/>
  <c r="AT65" i="21"/>
  <c r="AU65" i="21"/>
  <c r="AV65" i="21"/>
  <c r="I65" i="32" s="1"/>
  <c r="AX65" i="21"/>
  <c r="F66" i="21"/>
  <c r="F66" i="32" s="1"/>
  <c r="G66" i="21"/>
  <c r="H66" i="21"/>
  <c r="H66" i="32" s="1"/>
  <c r="I66" i="21"/>
  <c r="J66" i="21"/>
  <c r="K66" i="21"/>
  <c r="AM66" i="21"/>
  <c r="AN66" i="21"/>
  <c r="AO66" i="21"/>
  <c r="AP66" i="21"/>
  <c r="AQ66" i="21"/>
  <c r="AR66" i="21"/>
  <c r="AS66" i="21"/>
  <c r="AT66" i="21"/>
  <c r="AU66" i="21"/>
  <c r="AX66" i="21"/>
  <c r="K66" i="32" s="1"/>
  <c r="F67" i="21"/>
  <c r="G67" i="21"/>
  <c r="G67" i="32" s="1"/>
  <c r="H67" i="21"/>
  <c r="H67" i="32" s="1"/>
  <c r="I67" i="21"/>
  <c r="J67" i="21"/>
  <c r="K67" i="21"/>
  <c r="O67" i="32" s="1"/>
  <c r="AM67" i="21"/>
  <c r="AN67" i="21"/>
  <c r="AO67" i="21"/>
  <c r="AP67" i="21"/>
  <c r="AQ67" i="21"/>
  <c r="AR67" i="21"/>
  <c r="AS67" i="21"/>
  <c r="AT67" i="21"/>
  <c r="AU67" i="21"/>
  <c r="AX67" i="21"/>
  <c r="K67" i="32" s="1"/>
  <c r="F68" i="21"/>
  <c r="G68" i="21"/>
  <c r="G68" i="32" s="1"/>
  <c r="H68" i="21"/>
  <c r="H68" i="32" s="1"/>
  <c r="I68" i="21"/>
  <c r="J68" i="21"/>
  <c r="K68" i="21"/>
  <c r="AM68" i="21"/>
  <c r="AN68" i="21"/>
  <c r="AO68" i="21"/>
  <c r="AP68" i="21"/>
  <c r="AQ68" i="21"/>
  <c r="AR68" i="21"/>
  <c r="AS68" i="21"/>
  <c r="AT68" i="21"/>
  <c r="AU68" i="21"/>
  <c r="AX68" i="21"/>
  <c r="K68" i="32" s="1"/>
  <c r="F69" i="21"/>
  <c r="F69" i="32" s="1"/>
  <c r="G69" i="21"/>
  <c r="G69" i="32" s="1"/>
  <c r="H69" i="21"/>
  <c r="H69" i="32" s="1"/>
  <c r="I69" i="21"/>
  <c r="J69" i="21"/>
  <c r="K69" i="21"/>
  <c r="AM69" i="21"/>
  <c r="AN69" i="21"/>
  <c r="AO69" i="21"/>
  <c r="AP69" i="21"/>
  <c r="AQ69" i="21"/>
  <c r="AR69" i="21"/>
  <c r="AS69" i="21"/>
  <c r="AT69" i="21"/>
  <c r="AU69" i="21"/>
  <c r="AX69" i="21"/>
  <c r="K69" i="32" s="1"/>
  <c r="F70" i="21"/>
  <c r="F70" i="32" s="1"/>
  <c r="G70" i="21"/>
  <c r="G70" i="32" s="1"/>
  <c r="H70" i="21"/>
  <c r="H70" i="32" s="1"/>
  <c r="I70" i="21"/>
  <c r="J70" i="21"/>
  <c r="K70" i="21"/>
  <c r="AM70" i="21"/>
  <c r="AN70" i="21"/>
  <c r="AO70" i="21"/>
  <c r="AP70" i="21"/>
  <c r="AQ70" i="21"/>
  <c r="AR70" i="21"/>
  <c r="AS70" i="21"/>
  <c r="AT70" i="21"/>
  <c r="AU70" i="21"/>
  <c r="AX70" i="21"/>
  <c r="K70" i="32" s="1"/>
  <c r="F71" i="21"/>
  <c r="F71" i="32" s="1"/>
  <c r="G71" i="21"/>
  <c r="G71" i="32" s="1"/>
  <c r="H71" i="21"/>
  <c r="I71" i="21"/>
  <c r="J71" i="21"/>
  <c r="K71" i="21"/>
  <c r="AM71" i="21"/>
  <c r="AN71" i="21"/>
  <c r="AO71" i="21"/>
  <c r="AP71" i="21"/>
  <c r="AQ71" i="21"/>
  <c r="AR71" i="21"/>
  <c r="AS71" i="21"/>
  <c r="AT71" i="21"/>
  <c r="AU71" i="21"/>
  <c r="AX71" i="21"/>
  <c r="K71" i="32" s="1"/>
  <c r="F72" i="21"/>
  <c r="F72" i="32" s="1"/>
  <c r="G72" i="21"/>
  <c r="G72" i="32" s="1"/>
  <c r="H72" i="21"/>
  <c r="H72" i="32" s="1"/>
  <c r="I72" i="21"/>
  <c r="J72" i="21"/>
  <c r="K72" i="21"/>
  <c r="AM72" i="21"/>
  <c r="AN72" i="21"/>
  <c r="AO72" i="21"/>
  <c r="AP72" i="21"/>
  <c r="AQ72" i="21"/>
  <c r="AR72" i="21"/>
  <c r="AS72" i="21"/>
  <c r="AT72" i="21"/>
  <c r="AU72" i="21"/>
  <c r="AX72" i="21"/>
  <c r="K72" i="32" s="1"/>
  <c r="F73" i="21"/>
  <c r="F73" i="32" s="1"/>
  <c r="G73" i="21"/>
  <c r="G73" i="32" s="1"/>
  <c r="H73" i="21"/>
  <c r="H73" i="32" s="1"/>
  <c r="I73" i="21"/>
  <c r="J73" i="21"/>
  <c r="K73" i="21"/>
  <c r="AM73" i="21"/>
  <c r="AN73" i="21"/>
  <c r="AO73" i="21"/>
  <c r="AP73" i="21"/>
  <c r="AQ73" i="21"/>
  <c r="AR73" i="21"/>
  <c r="AS73" i="21"/>
  <c r="AT73" i="21"/>
  <c r="AU73" i="21"/>
  <c r="AX73" i="21"/>
  <c r="K73" i="32" s="1"/>
  <c r="F74" i="21"/>
  <c r="F74" i="32" s="1"/>
  <c r="G74" i="21"/>
  <c r="G74" i="32" s="1"/>
  <c r="H74" i="21"/>
  <c r="H74" i="32" s="1"/>
  <c r="I74" i="21"/>
  <c r="J74" i="21"/>
  <c r="K74" i="21"/>
  <c r="AM74" i="21"/>
  <c r="AN74" i="21"/>
  <c r="AO74" i="21"/>
  <c r="AP74" i="21"/>
  <c r="AQ74" i="21"/>
  <c r="AR74" i="21"/>
  <c r="AS74" i="21"/>
  <c r="AT74" i="21"/>
  <c r="AU74" i="21"/>
  <c r="AX74" i="21"/>
  <c r="K74" i="32" s="1"/>
  <c r="F75" i="21"/>
  <c r="F75" i="32" s="1"/>
  <c r="G75" i="21"/>
  <c r="G75" i="32" s="1"/>
  <c r="H75" i="21"/>
  <c r="H75" i="32" s="1"/>
  <c r="I75" i="21"/>
  <c r="J75" i="21"/>
  <c r="K75" i="21"/>
  <c r="M75" i="32" s="1"/>
  <c r="AM75" i="21"/>
  <c r="AN75" i="21"/>
  <c r="AO75" i="21"/>
  <c r="AP75" i="21"/>
  <c r="AQ75" i="21"/>
  <c r="AR75" i="21"/>
  <c r="AS75" i="21"/>
  <c r="AT75" i="21"/>
  <c r="AU75" i="21"/>
  <c r="AX75" i="21"/>
  <c r="K75" i="32" s="1"/>
  <c r="F76" i="21"/>
  <c r="F76" i="32" s="1"/>
  <c r="G76" i="21"/>
  <c r="G76" i="32" s="1"/>
  <c r="H76" i="21"/>
  <c r="H76" i="32" s="1"/>
  <c r="I76" i="21"/>
  <c r="J76" i="21"/>
  <c r="K76" i="21"/>
  <c r="AM76" i="21"/>
  <c r="AN76" i="21"/>
  <c r="AO76" i="21"/>
  <c r="AP76" i="21"/>
  <c r="AQ76" i="21"/>
  <c r="AR76" i="21"/>
  <c r="AS76" i="21"/>
  <c r="AT76" i="21"/>
  <c r="AU76" i="21"/>
  <c r="AX76" i="21"/>
  <c r="K76" i="32" s="1"/>
  <c r="F77" i="21"/>
  <c r="F77" i="32" s="1"/>
  <c r="G77" i="21"/>
  <c r="G77" i="32" s="1"/>
  <c r="H77" i="21"/>
  <c r="H77" i="32" s="1"/>
  <c r="I77" i="21"/>
  <c r="J77" i="21"/>
  <c r="K77" i="21"/>
  <c r="O77" i="32" s="1"/>
  <c r="AM77" i="21"/>
  <c r="AN77" i="21"/>
  <c r="AO77" i="21"/>
  <c r="AP77" i="21"/>
  <c r="AQ77" i="21"/>
  <c r="AR77" i="21"/>
  <c r="AS77" i="21"/>
  <c r="AT77" i="21"/>
  <c r="AU77" i="21"/>
  <c r="AV77" i="21"/>
  <c r="I77" i="32" s="1"/>
  <c r="AX77" i="21"/>
  <c r="K77" i="32" s="1"/>
  <c r="F78" i="21"/>
  <c r="F78" i="32" s="1"/>
  <c r="G78" i="21"/>
  <c r="G78" i="32" s="1"/>
  <c r="H78" i="21"/>
  <c r="H78" i="32" s="1"/>
  <c r="I78" i="21"/>
  <c r="J78" i="21"/>
  <c r="K78" i="21"/>
  <c r="M78" i="32" s="1"/>
  <c r="AM78" i="21"/>
  <c r="AN78" i="21"/>
  <c r="AO78" i="21"/>
  <c r="AP78" i="21"/>
  <c r="AQ78" i="21"/>
  <c r="AR78" i="21"/>
  <c r="AS78" i="21"/>
  <c r="AT78" i="21"/>
  <c r="AU78" i="21"/>
  <c r="AX78" i="21"/>
  <c r="K78" i="32" s="1"/>
  <c r="F79" i="21"/>
  <c r="F79" i="32" s="1"/>
  <c r="G79" i="21"/>
  <c r="G79" i="32" s="1"/>
  <c r="H79" i="21"/>
  <c r="H79" i="32" s="1"/>
  <c r="I79" i="21"/>
  <c r="J79" i="21"/>
  <c r="K79" i="21"/>
  <c r="AM79" i="21"/>
  <c r="AN79" i="21"/>
  <c r="AO79" i="21"/>
  <c r="AP79" i="21"/>
  <c r="AQ79" i="21"/>
  <c r="AR79" i="21"/>
  <c r="AS79" i="21"/>
  <c r="AT79" i="21"/>
  <c r="AU79" i="21"/>
  <c r="AX79" i="21"/>
  <c r="K79" i="32" s="1"/>
  <c r="F80" i="21"/>
  <c r="F80" i="32" s="1"/>
  <c r="G80" i="21"/>
  <c r="G80" i="32" s="1"/>
  <c r="H80" i="21"/>
  <c r="H80" i="32" s="1"/>
  <c r="I80" i="21"/>
  <c r="J80" i="21"/>
  <c r="K80" i="21"/>
  <c r="AM80" i="21"/>
  <c r="AN80" i="21"/>
  <c r="AO80" i="21"/>
  <c r="AP80" i="21"/>
  <c r="AQ80" i="21"/>
  <c r="AR80" i="21"/>
  <c r="AS80" i="21"/>
  <c r="AT80" i="21"/>
  <c r="AU80" i="21"/>
  <c r="AX80" i="21"/>
  <c r="K80" i="32" s="1"/>
  <c r="F81" i="21"/>
  <c r="F81" i="32" s="1"/>
  <c r="G81" i="21"/>
  <c r="G81" i="32" s="1"/>
  <c r="H81" i="21"/>
  <c r="H81" i="32" s="1"/>
  <c r="I81" i="21"/>
  <c r="J81" i="21"/>
  <c r="K81" i="21"/>
  <c r="AM81" i="21"/>
  <c r="AN81" i="21"/>
  <c r="AO81" i="21"/>
  <c r="AP81" i="21"/>
  <c r="AQ81" i="21"/>
  <c r="AR81" i="21"/>
  <c r="AS81" i="21"/>
  <c r="AT81" i="21"/>
  <c r="AU81" i="21"/>
  <c r="AX81" i="21"/>
  <c r="K81" i="32" s="1"/>
  <c r="F82" i="21"/>
  <c r="F82" i="32" s="1"/>
  <c r="G82" i="21"/>
  <c r="G82" i="32" s="1"/>
  <c r="H82" i="21"/>
  <c r="H82" i="32" s="1"/>
  <c r="I82" i="21"/>
  <c r="J82" i="21"/>
  <c r="K82" i="21"/>
  <c r="AM82" i="21"/>
  <c r="AN82" i="21"/>
  <c r="AO82" i="21"/>
  <c r="AP82" i="21"/>
  <c r="AQ82" i="21"/>
  <c r="AR82" i="21"/>
  <c r="AS82" i="21"/>
  <c r="AT82" i="21"/>
  <c r="AU82" i="21"/>
  <c r="AW82" i="21"/>
  <c r="J82" i="32" s="1"/>
  <c r="AX82" i="21"/>
  <c r="K82" i="32" s="1"/>
  <c r="F83" i="21"/>
  <c r="F83" i="32" s="1"/>
  <c r="G83" i="21"/>
  <c r="G83" i="32" s="1"/>
  <c r="H83" i="21"/>
  <c r="H83" i="32" s="1"/>
  <c r="I83" i="21"/>
  <c r="J83" i="21"/>
  <c r="K83" i="21"/>
  <c r="AM83" i="21"/>
  <c r="AN83" i="21"/>
  <c r="AO83" i="21"/>
  <c r="AP83" i="21"/>
  <c r="AQ83" i="21"/>
  <c r="AR83" i="21"/>
  <c r="AS83" i="21"/>
  <c r="AT83" i="21"/>
  <c r="AU83" i="21"/>
  <c r="AX83" i="21"/>
  <c r="K83" i="32" s="1"/>
  <c r="F84" i="21"/>
  <c r="F84" i="32" s="1"/>
  <c r="G84" i="21"/>
  <c r="H84" i="21"/>
  <c r="H84" i="32" s="1"/>
  <c r="I84" i="21"/>
  <c r="J84" i="21"/>
  <c r="K84" i="21"/>
  <c r="AM84" i="21"/>
  <c r="AN84" i="21"/>
  <c r="AO84" i="21"/>
  <c r="AP84" i="21"/>
  <c r="AQ84" i="21"/>
  <c r="AR84" i="21"/>
  <c r="AS84" i="21"/>
  <c r="AT84" i="21"/>
  <c r="AU84" i="21"/>
  <c r="AX84" i="21"/>
  <c r="K84" i="32" s="1"/>
  <c r="F85" i="21"/>
  <c r="F85" i="32" s="1"/>
  <c r="G85" i="21"/>
  <c r="G85" i="32" s="1"/>
  <c r="H85" i="21"/>
  <c r="H85" i="32" s="1"/>
  <c r="I85" i="21"/>
  <c r="J85" i="21"/>
  <c r="K85" i="21"/>
  <c r="N85" i="32" s="1"/>
  <c r="AM85" i="21"/>
  <c r="AN85" i="21"/>
  <c r="AO85" i="21"/>
  <c r="AP85" i="21"/>
  <c r="AQ85" i="21"/>
  <c r="AR85" i="21"/>
  <c r="AS85" i="21"/>
  <c r="AT85" i="21"/>
  <c r="AU85" i="21"/>
  <c r="AX85" i="21"/>
  <c r="K85" i="32" s="1"/>
  <c r="F86" i="21"/>
  <c r="F86" i="32" s="1"/>
  <c r="G86" i="21"/>
  <c r="G86" i="32" s="1"/>
  <c r="H86" i="21"/>
  <c r="H86" i="32" s="1"/>
  <c r="I86" i="21"/>
  <c r="J86" i="21"/>
  <c r="K86" i="21"/>
  <c r="AM86" i="21"/>
  <c r="AN86" i="21"/>
  <c r="AO86" i="21"/>
  <c r="AP86" i="21"/>
  <c r="AQ86" i="21"/>
  <c r="AR86" i="21"/>
  <c r="AS86" i="21"/>
  <c r="AT86" i="21"/>
  <c r="AU86" i="21"/>
  <c r="AX86" i="21"/>
  <c r="K86" i="32" s="1"/>
  <c r="F87" i="21"/>
  <c r="F87" i="32" s="1"/>
  <c r="G87" i="21"/>
  <c r="G87" i="32" s="1"/>
  <c r="H87" i="21"/>
  <c r="H87" i="32" s="1"/>
  <c r="I87" i="21"/>
  <c r="J87" i="21"/>
  <c r="K87" i="21"/>
  <c r="AM87" i="21"/>
  <c r="AN87" i="21"/>
  <c r="AO87" i="21"/>
  <c r="AP87" i="21"/>
  <c r="AQ87" i="21"/>
  <c r="AR87" i="21"/>
  <c r="AS87" i="21"/>
  <c r="AT87" i="21"/>
  <c r="AU87" i="21"/>
  <c r="AX87" i="21"/>
  <c r="K87" i="32" s="1"/>
  <c r="F88" i="21"/>
  <c r="F88" i="32" s="1"/>
  <c r="G88" i="21"/>
  <c r="G88" i="32" s="1"/>
  <c r="H88" i="21"/>
  <c r="H88" i="32" s="1"/>
  <c r="I88" i="21"/>
  <c r="J88" i="21"/>
  <c r="K88" i="21"/>
  <c r="AM88" i="21"/>
  <c r="AN88" i="21"/>
  <c r="AO88" i="21"/>
  <c r="AP88" i="21"/>
  <c r="AQ88" i="21"/>
  <c r="AR88" i="21"/>
  <c r="AS88" i="21"/>
  <c r="AT88" i="21"/>
  <c r="AU88" i="21"/>
  <c r="AX88" i="21"/>
  <c r="K88" i="32" s="1"/>
  <c r="F89" i="21"/>
  <c r="F89" i="32" s="1"/>
  <c r="G89" i="21"/>
  <c r="G89" i="32" s="1"/>
  <c r="H89" i="21"/>
  <c r="H89" i="32" s="1"/>
  <c r="I89" i="21"/>
  <c r="J89" i="21"/>
  <c r="K89" i="21"/>
  <c r="N89" i="32" s="1"/>
  <c r="AM89" i="21"/>
  <c r="AN89" i="21"/>
  <c r="AO89" i="21"/>
  <c r="AP89" i="21"/>
  <c r="AQ89" i="21"/>
  <c r="AR89" i="21"/>
  <c r="AS89" i="21"/>
  <c r="AT89" i="21"/>
  <c r="AU89" i="21"/>
  <c r="AX89" i="21"/>
  <c r="K89" i="32" s="1"/>
  <c r="F90" i="21"/>
  <c r="F90" i="32" s="1"/>
  <c r="G90" i="21"/>
  <c r="G90" i="32" s="1"/>
  <c r="H90" i="21"/>
  <c r="H90" i="32" s="1"/>
  <c r="I90" i="21"/>
  <c r="J90" i="21"/>
  <c r="K90" i="21"/>
  <c r="AM90" i="21"/>
  <c r="AN90" i="21"/>
  <c r="AO90" i="21"/>
  <c r="AP90" i="21"/>
  <c r="AQ90" i="21"/>
  <c r="AR90" i="21"/>
  <c r="AS90" i="21"/>
  <c r="AT90" i="21"/>
  <c r="AU90" i="21"/>
  <c r="AW90" i="21"/>
  <c r="J90" i="32" s="1"/>
  <c r="AX90" i="21"/>
  <c r="F91" i="21"/>
  <c r="F91" i="32" s="1"/>
  <c r="G91" i="21"/>
  <c r="G91" i="32" s="1"/>
  <c r="H91" i="21"/>
  <c r="H91" i="32" s="1"/>
  <c r="I91" i="21"/>
  <c r="J91" i="21"/>
  <c r="K91" i="21"/>
  <c r="AM91" i="21"/>
  <c r="AN91" i="21"/>
  <c r="AO91" i="21"/>
  <c r="AP91" i="21"/>
  <c r="AQ91" i="21"/>
  <c r="AR91" i="21"/>
  <c r="AS91" i="21"/>
  <c r="AT91" i="21"/>
  <c r="AU91" i="21"/>
  <c r="AX91" i="21"/>
  <c r="F92" i="21"/>
  <c r="F92" i="32" s="1"/>
  <c r="G92" i="21"/>
  <c r="G92" i="32" s="1"/>
  <c r="H92" i="21"/>
  <c r="H92" i="32" s="1"/>
  <c r="I92" i="21"/>
  <c r="J92" i="21"/>
  <c r="K92" i="21"/>
  <c r="AM92" i="21"/>
  <c r="AN92" i="21"/>
  <c r="AO92" i="21"/>
  <c r="AP92" i="21"/>
  <c r="AQ92" i="21"/>
  <c r="AR92" i="21"/>
  <c r="AS92" i="21"/>
  <c r="AT92" i="21"/>
  <c r="AU92" i="21"/>
  <c r="AX92" i="21"/>
  <c r="F93" i="21"/>
  <c r="F93" i="32" s="1"/>
  <c r="G93" i="21"/>
  <c r="G93" i="32" s="1"/>
  <c r="H93" i="21"/>
  <c r="H93" i="32" s="1"/>
  <c r="I93" i="21"/>
  <c r="J93" i="21"/>
  <c r="K93" i="21"/>
  <c r="AM93" i="21"/>
  <c r="AN93" i="21"/>
  <c r="AO93" i="21"/>
  <c r="AP93" i="21"/>
  <c r="AQ93" i="21"/>
  <c r="AR93" i="21"/>
  <c r="AS93" i="21"/>
  <c r="AT93" i="21"/>
  <c r="AU93" i="21"/>
  <c r="AX93" i="21"/>
  <c r="K93" i="32" s="1"/>
  <c r="F94" i="21"/>
  <c r="F94" i="32" s="1"/>
  <c r="G94" i="21"/>
  <c r="G94" i="32" s="1"/>
  <c r="H94" i="21"/>
  <c r="H94" i="32" s="1"/>
  <c r="I94" i="21"/>
  <c r="J94" i="21"/>
  <c r="K94" i="21"/>
  <c r="N94" i="32" s="1"/>
  <c r="AM94" i="21"/>
  <c r="AN94" i="21"/>
  <c r="AO94" i="21"/>
  <c r="AP94" i="21"/>
  <c r="AQ94" i="21"/>
  <c r="AR94" i="21"/>
  <c r="AS94" i="21"/>
  <c r="AT94" i="21"/>
  <c r="AU94" i="21"/>
  <c r="AX94" i="21"/>
  <c r="K94" i="32" s="1"/>
  <c r="F95" i="21"/>
  <c r="F95" i="32" s="1"/>
  <c r="G95" i="21"/>
  <c r="G95" i="32" s="1"/>
  <c r="H95" i="21"/>
  <c r="H95" i="32" s="1"/>
  <c r="I95" i="21"/>
  <c r="J95" i="21"/>
  <c r="K95" i="21"/>
  <c r="AM95" i="21"/>
  <c r="AN95" i="21"/>
  <c r="AO95" i="21"/>
  <c r="AP95" i="21"/>
  <c r="AQ95" i="21"/>
  <c r="AR95" i="21"/>
  <c r="AS95" i="21"/>
  <c r="AT95" i="21"/>
  <c r="AU95" i="21"/>
  <c r="AX95" i="21"/>
  <c r="K95" i="32" s="1"/>
  <c r="F96" i="21"/>
  <c r="F96" i="32" s="1"/>
  <c r="G96" i="21"/>
  <c r="G96" i="32" s="1"/>
  <c r="H96" i="21"/>
  <c r="H96" i="32" s="1"/>
  <c r="I96" i="21"/>
  <c r="J96" i="21"/>
  <c r="K96" i="21"/>
  <c r="AM96" i="21"/>
  <c r="AN96" i="21"/>
  <c r="AO96" i="21"/>
  <c r="AP96" i="21"/>
  <c r="AQ96" i="21"/>
  <c r="AR96" i="21"/>
  <c r="AS96" i="21"/>
  <c r="AT96" i="21"/>
  <c r="AU96" i="21"/>
  <c r="AX96" i="21"/>
  <c r="K96" i="32" s="1"/>
  <c r="F97" i="21"/>
  <c r="F97" i="32" s="1"/>
  <c r="G97" i="21"/>
  <c r="G97" i="32" s="1"/>
  <c r="H97" i="21"/>
  <c r="H97" i="32" s="1"/>
  <c r="I97" i="21"/>
  <c r="J97" i="21"/>
  <c r="K97" i="21"/>
  <c r="AM97" i="21"/>
  <c r="AN97" i="21"/>
  <c r="AO97" i="21"/>
  <c r="AP97" i="21"/>
  <c r="AQ97" i="21"/>
  <c r="AR97" i="21"/>
  <c r="AS97" i="21"/>
  <c r="AT97" i="21"/>
  <c r="AU97" i="21"/>
  <c r="AX97" i="21"/>
  <c r="K97" i="32" s="1"/>
  <c r="F98" i="21"/>
  <c r="F98" i="32" s="1"/>
  <c r="G98" i="21"/>
  <c r="G98" i="32" s="1"/>
  <c r="H98" i="21"/>
  <c r="H98" i="32" s="1"/>
  <c r="I98" i="21"/>
  <c r="J98" i="21"/>
  <c r="K98" i="21"/>
  <c r="AM98" i="21"/>
  <c r="AN98" i="21"/>
  <c r="AO98" i="21"/>
  <c r="AP98" i="21"/>
  <c r="AQ98" i="21"/>
  <c r="AR98" i="21"/>
  <c r="AS98" i="21"/>
  <c r="AT98" i="21"/>
  <c r="AU98" i="21"/>
  <c r="AX98" i="21"/>
  <c r="F99" i="21"/>
  <c r="F99" i="32" s="1"/>
  <c r="G99" i="21"/>
  <c r="G99" i="32" s="1"/>
  <c r="H99" i="21"/>
  <c r="H99" i="32" s="1"/>
  <c r="I99" i="21"/>
  <c r="J99" i="21"/>
  <c r="K99" i="21"/>
  <c r="AM99" i="21"/>
  <c r="AN99" i="21"/>
  <c r="AO99" i="21"/>
  <c r="AP99" i="21"/>
  <c r="AQ99" i="21"/>
  <c r="AR99" i="21"/>
  <c r="AS99" i="21"/>
  <c r="AT99" i="21"/>
  <c r="AU99" i="21"/>
  <c r="AX99" i="21"/>
  <c r="F100" i="21"/>
  <c r="F100" i="32" s="1"/>
  <c r="G100" i="21"/>
  <c r="H100" i="21"/>
  <c r="H100" i="32" s="1"/>
  <c r="I100" i="21"/>
  <c r="J100" i="21"/>
  <c r="K100" i="21"/>
  <c r="M100" i="32" s="1"/>
  <c r="AM100" i="21"/>
  <c r="AN100" i="21"/>
  <c r="AO100" i="21"/>
  <c r="AP100" i="21"/>
  <c r="AQ100" i="21"/>
  <c r="AR100" i="21"/>
  <c r="AS100" i="21"/>
  <c r="AT100" i="21"/>
  <c r="AU100" i="21"/>
  <c r="AX100" i="21"/>
  <c r="K100" i="32" s="1"/>
  <c r="F101" i="21"/>
  <c r="F101" i="32" s="1"/>
  <c r="G101" i="21"/>
  <c r="G101" i="32" s="1"/>
  <c r="H101" i="21"/>
  <c r="H101" i="32" s="1"/>
  <c r="I101" i="21"/>
  <c r="J101" i="21"/>
  <c r="K101" i="21"/>
  <c r="AM101" i="21"/>
  <c r="AN101" i="21"/>
  <c r="AO101" i="21"/>
  <c r="AP101" i="21"/>
  <c r="AQ101" i="21"/>
  <c r="AR101" i="21"/>
  <c r="AS101" i="21"/>
  <c r="AT101" i="21"/>
  <c r="AU101" i="21"/>
  <c r="AV101" i="21"/>
  <c r="I101" i="32" s="1"/>
  <c r="AX101" i="21"/>
  <c r="K101" i="32" s="1"/>
  <c r="F102" i="21"/>
  <c r="F102" i="32" s="1"/>
  <c r="G102" i="21"/>
  <c r="G102" i="32" s="1"/>
  <c r="H102" i="21"/>
  <c r="H102" i="32" s="1"/>
  <c r="I102" i="21"/>
  <c r="J102" i="21"/>
  <c r="K102" i="21"/>
  <c r="AM102" i="21"/>
  <c r="AN102" i="21"/>
  <c r="AO102" i="21"/>
  <c r="AP102" i="21"/>
  <c r="AQ102" i="21"/>
  <c r="AR102" i="21"/>
  <c r="AS102" i="21"/>
  <c r="AT102" i="21"/>
  <c r="AU102" i="21"/>
  <c r="AX102" i="21"/>
  <c r="K102" i="32" s="1"/>
  <c r="F103" i="21"/>
  <c r="F103" i="32" s="1"/>
  <c r="G103" i="21"/>
  <c r="G103" i="32" s="1"/>
  <c r="H103" i="21"/>
  <c r="H103" i="32" s="1"/>
  <c r="I103" i="21"/>
  <c r="J103" i="21"/>
  <c r="K103" i="21"/>
  <c r="AM103" i="21"/>
  <c r="AN103" i="21"/>
  <c r="AO103" i="21"/>
  <c r="AP103" i="21"/>
  <c r="AQ103" i="21"/>
  <c r="AR103" i="21"/>
  <c r="AS103" i="21"/>
  <c r="AT103" i="21"/>
  <c r="AU103" i="21"/>
  <c r="AX103" i="21"/>
  <c r="K103" i="32" s="1"/>
  <c r="F104" i="21"/>
  <c r="F104" i="32" s="1"/>
  <c r="G104" i="21"/>
  <c r="G104" i="32" s="1"/>
  <c r="H104" i="21"/>
  <c r="H104" i="32" s="1"/>
  <c r="I104" i="21"/>
  <c r="J104" i="21"/>
  <c r="K104" i="21"/>
  <c r="AM104" i="21"/>
  <c r="AN104" i="21"/>
  <c r="AO104" i="21"/>
  <c r="AP104" i="21"/>
  <c r="AQ104" i="21"/>
  <c r="AR104" i="21"/>
  <c r="AS104" i="21"/>
  <c r="AT104" i="21"/>
  <c r="AU104" i="21"/>
  <c r="AX104" i="21"/>
  <c r="K104" i="32" s="1"/>
  <c r="F105" i="21"/>
  <c r="F105" i="32" s="1"/>
  <c r="G105" i="21"/>
  <c r="G105" i="32" s="1"/>
  <c r="H105" i="21"/>
  <c r="H105" i="32" s="1"/>
  <c r="I105" i="21"/>
  <c r="J105" i="21"/>
  <c r="K105" i="21"/>
  <c r="AM105" i="21"/>
  <c r="AN105" i="21"/>
  <c r="AO105" i="21"/>
  <c r="AP105" i="21"/>
  <c r="AQ105" i="21"/>
  <c r="AR105" i="21"/>
  <c r="AS105" i="21"/>
  <c r="AT105" i="21"/>
  <c r="AU105" i="21"/>
  <c r="AX105" i="21"/>
  <c r="K105" i="32" s="1"/>
  <c r="F106" i="21"/>
  <c r="F106" i="32" s="1"/>
  <c r="G106" i="21"/>
  <c r="G106" i="32" s="1"/>
  <c r="H106" i="21"/>
  <c r="I106" i="21"/>
  <c r="J106" i="21"/>
  <c r="K106" i="21"/>
  <c r="AM106" i="21"/>
  <c r="AN106" i="21"/>
  <c r="AO106" i="21"/>
  <c r="AP106" i="21"/>
  <c r="AQ106" i="21"/>
  <c r="AR106" i="21"/>
  <c r="AS106" i="21"/>
  <c r="AT106" i="21"/>
  <c r="AU106" i="21"/>
  <c r="AX106" i="21"/>
  <c r="K106" i="32" s="1"/>
  <c r="F107" i="21"/>
  <c r="F107" i="32" s="1"/>
  <c r="G107" i="21"/>
  <c r="G107" i="32" s="1"/>
  <c r="H107" i="21"/>
  <c r="H107" i="32" s="1"/>
  <c r="I107" i="21"/>
  <c r="J107" i="21"/>
  <c r="K107" i="21"/>
  <c r="AM107" i="21"/>
  <c r="AN107" i="21"/>
  <c r="AO107" i="21"/>
  <c r="AP107" i="21"/>
  <c r="AQ107" i="21"/>
  <c r="AR107" i="21"/>
  <c r="AS107" i="21"/>
  <c r="AT107" i="21"/>
  <c r="AU107" i="21"/>
  <c r="AX107" i="21"/>
  <c r="K107" i="32" s="1"/>
  <c r="F108" i="21"/>
  <c r="F108" i="32" s="1"/>
  <c r="G108" i="21"/>
  <c r="G108" i="32" s="1"/>
  <c r="H108" i="21"/>
  <c r="I108" i="21"/>
  <c r="J108" i="21"/>
  <c r="K108" i="21"/>
  <c r="AM108" i="21"/>
  <c r="AN108" i="21"/>
  <c r="AO108" i="21"/>
  <c r="AP108" i="21"/>
  <c r="AQ108" i="21"/>
  <c r="AR108" i="21"/>
  <c r="AS108" i="21"/>
  <c r="AT108" i="21"/>
  <c r="AU108" i="21"/>
  <c r="AX108" i="21"/>
  <c r="K108" i="32" s="1"/>
  <c r="F109" i="21"/>
  <c r="F109" i="32" s="1"/>
  <c r="G109" i="21"/>
  <c r="G109" i="32" s="1"/>
  <c r="H109" i="21"/>
  <c r="H109" i="32" s="1"/>
  <c r="I109" i="21"/>
  <c r="J109" i="21"/>
  <c r="K109" i="21"/>
  <c r="N109" i="32" s="1"/>
  <c r="AM109" i="21"/>
  <c r="AN109" i="21"/>
  <c r="AO109" i="21"/>
  <c r="AP109" i="21"/>
  <c r="AQ109" i="21"/>
  <c r="AR109" i="21"/>
  <c r="AS109" i="21"/>
  <c r="AT109" i="21"/>
  <c r="AU109" i="21"/>
  <c r="AX109" i="21"/>
  <c r="K109" i="32" s="1"/>
  <c r="F110" i="21"/>
  <c r="F110" i="32" s="1"/>
  <c r="G110" i="21"/>
  <c r="G110" i="32" s="1"/>
  <c r="H110" i="21"/>
  <c r="H110" i="32" s="1"/>
  <c r="I110" i="21"/>
  <c r="J110" i="21"/>
  <c r="K110" i="21"/>
  <c r="AM110" i="21"/>
  <c r="AN110" i="21"/>
  <c r="AO110" i="21"/>
  <c r="AP110" i="21"/>
  <c r="AQ110" i="21"/>
  <c r="AR110" i="21"/>
  <c r="AS110" i="21"/>
  <c r="AT110" i="21"/>
  <c r="AU110" i="21"/>
  <c r="AW110" i="21"/>
  <c r="J110" i="32" s="1"/>
  <c r="AX110" i="21"/>
  <c r="F111" i="21"/>
  <c r="F111" i="32" s="1"/>
  <c r="G111" i="21"/>
  <c r="G111" i="32" s="1"/>
  <c r="H111" i="21"/>
  <c r="H111" i="32" s="1"/>
  <c r="I111" i="21"/>
  <c r="J111" i="21"/>
  <c r="K111" i="21"/>
  <c r="M111" i="32" s="1"/>
  <c r="AM111" i="21"/>
  <c r="AN111" i="21"/>
  <c r="AO111" i="21"/>
  <c r="AP111" i="21"/>
  <c r="AQ111" i="21"/>
  <c r="AR111" i="21"/>
  <c r="AS111" i="21"/>
  <c r="AT111" i="21"/>
  <c r="AU111" i="21"/>
  <c r="AX111" i="21"/>
  <c r="F112" i="21"/>
  <c r="F112" i="32" s="1"/>
  <c r="G112" i="21"/>
  <c r="G112" i="32" s="1"/>
  <c r="H112" i="21"/>
  <c r="H112" i="32" s="1"/>
  <c r="I112" i="21"/>
  <c r="J112" i="21"/>
  <c r="K112" i="21"/>
  <c r="AM112" i="21"/>
  <c r="AN112" i="21"/>
  <c r="AO112" i="21"/>
  <c r="AP112" i="21"/>
  <c r="AQ112" i="21"/>
  <c r="AR112" i="21"/>
  <c r="AS112" i="21"/>
  <c r="AT112" i="21"/>
  <c r="AU112" i="21"/>
  <c r="AX112" i="21"/>
  <c r="F113" i="21"/>
  <c r="F113" i="32" s="1"/>
  <c r="G113" i="21"/>
  <c r="G113" i="32" s="1"/>
  <c r="H113" i="21"/>
  <c r="H113" i="32" s="1"/>
  <c r="I113" i="21"/>
  <c r="J113" i="21"/>
  <c r="K113" i="21"/>
  <c r="AM113" i="21"/>
  <c r="AN113" i="21"/>
  <c r="AO113" i="21"/>
  <c r="AP113" i="21"/>
  <c r="AQ113" i="21"/>
  <c r="AR113" i="21"/>
  <c r="AS113" i="21"/>
  <c r="AT113" i="21"/>
  <c r="AU113" i="21"/>
  <c r="AX113" i="21"/>
  <c r="K113" i="32" s="1"/>
  <c r="F114" i="21"/>
  <c r="F114" i="32" s="1"/>
  <c r="G114" i="21"/>
  <c r="G114" i="32" s="1"/>
  <c r="H114" i="21"/>
  <c r="H114" i="32" s="1"/>
  <c r="I114" i="21"/>
  <c r="J114" i="21"/>
  <c r="K114" i="21"/>
  <c r="AM114" i="21"/>
  <c r="AN114" i="21"/>
  <c r="AO114" i="21"/>
  <c r="AP114" i="21"/>
  <c r="AQ114" i="21"/>
  <c r="AR114" i="21"/>
  <c r="AS114" i="21"/>
  <c r="AT114" i="21"/>
  <c r="AU114" i="21"/>
  <c r="AX114" i="21"/>
  <c r="K114" i="32" s="1"/>
  <c r="F115" i="21"/>
  <c r="F115" i="32" s="1"/>
  <c r="G115" i="21"/>
  <c r="H115" i="21"/>
  <c r="H115" i="32" s="1"/>
  <c r="I115" i="21"/>
  <c r="J115" i="21"/>
  <c r="K115" i="21"/>
  <c r="AM115" i="21"/>
  <c r="AN115" i="21"/>
  <c r="AO115" i="21"/>
  <c r="AP115" i="21"/>
  <c r="AQ115" i="21"/>
  <c r="AR115" i="21"/>
  <c r="AS115" i="21"/>
  <c r="AT115" i="21"/>
  <c r="AU115" i="21"/>
  <c r="AX115" i="21"/>
  <c r="K115" i="32" s="1"/>
  <c r="F116" i="21"/>
  <c r="F116" i="32" s="1"/>
  <c r="G116" i="21"/>
  <c r="G116" i="32" s="1"/>
  <c r="H116" i="21"/>
  <c r="H116" i="32" s="1"/>
  <c r="I116" i="21"/>
  <c r="J116" i="21"/>
  <c r="K116" i="21"/>
  <c r="M116" i="32" s="1"/>
  <c r="AM116" i="21"/>
  <c r="AN116" i="21"/>
  <c r="AO116" i="21"/>
  <c r="AP116" i="21"/>
  <c r="AQ116" i="21"/>
  <c r="AR116" i="21"/>
  <c r="AS116" i="21"/>
  <c r="AT116" i="21"/>
  <c r="AU116" i="21"/>
  <c r="AX116" i="21"/>
  <c r="F117" i="21"/>
  <c r="F117" i="32" s="1"/>
  <c r="G117" i="21"/>
  <c r="G117" i="32" s="1"/>
  <c r="H117" i="21"/>
  <c r="H117" i="32" s="1"/>
  <c r="I117" i="21"/>
  <c r="J117" i="21"/>
  <c r="K117" i="21"/>
  <c r="M117" i="32" s="1"/>
  <c r="AM117" i="21"/>
  <c r="AN117" i="21"/>
  <c r="AO117" i="21"/>
  <c r="AP117" i="21"/>
  <c r="AQ117" i="21"/>
  <c r="AR117" i="21"/>
  <c r="AS117" i="21"/>
  <c r="AT117" i="21"/>
  <c r="AU117" i="21"/>
  <c r="AV117" i="21"/>
  <c r="I117" i="32" s="1"/>
  <c r="AX117" i="21"/>
  <c r="K117" i="32" s="1"/>
  <c r="F118" i="21"/>
  <c r="F118" i="32" s="1"/>
  <c r="G118" i="21"/>
  <c r="G118" i="32" s="1"/>
  <c r="H118" i="21"/>
  <c r="H118" i="32" s="1"/>
  <c r="I118" i="21"/>
  <c r="J118" i="21"/>
  <c r="K118" i="21"/>
  <c r="N118" i="32" s="1"/>
  <c r="AM118" i="21"/>
  <c r="AN118" i="21"/>
  <c r="AO118" i="21"/>
  <c r="AP118" i="21"/>
  <c r="AQ118" i="21"/>
  <c r="AR118" i="21"/>
  <c r="AS118" i="21"/>
  <c r="AT118" i="21"/>
  <c r="AU118" i="21"/>
  <c r="AX118" i="21"/>
  <c r="K118" i="32" s="1"/>
  <c r="F119" i="21"/>
  <c r="F119" i="32" s="1"/>
  <c r="G119" i="21"/>
  <c r="G119" i="32" s="1"/>
  <c r="H119" i="21"/>
  <c r="H119" i="32" s="1"/>
  <c r="I119" i="21"/>
  <c r="J119" i="21"/>
  <c r="K119" i="21"/>
  <c r="AM119" i="21"/>
  <c r="AN119" i="21"/>
  <c r="AO119" i="21"/>
  <c r="AP119" i="21"/>
  <c r="AQ119" i="21"/>
  <c r="AR119" i="21"/>
  <c r="AS119" i="21"/>
  <c r="AT119" i="21"/>
  <c r="AU119" i="21"/>
  <c r="AX119" i="21"/>
  <c r="K119" i="32" s="1"/>
  <c r="F120" i="21"/>
  <c r="F120" i="32" s="1"/>
  <c r="G120" i="21"/>
  <c r="G120" i="32" s="1"/>
  <c r="H120" i="21"/>
  <c r="I120" i="21"/>
  <c r="J120" i="21"/>
  <c r="K120" i="21"/>
  <c r="AM120" i="21"/>
  <c r="AN120" i="21"/>
  <c r="AO120" i="21"/>
  <c r="AP120" i="21"/>
  <c r="AQ120" i="21"/>
  <c r="AR120" i="21"/>
  <c r="AS120" i="21"/>
  <c r="AT120" i="21"/>
  <c r="AU120" i="21"/>
  <c r="AX120" i="21"/>
  <c r="K120" i="32" s="1"/>
  <c r="F121" i="21"/>
  <c r="F121" i="32" s="1"/>
  <c r="G121" i="21"/>
  <c r="G121" i="32" s="1"/>
  <c r="H121" i="21"/>
  <c r="H121" i="32" s="1"/>
  <c r="I121" i="21"/>
  <c r="J121" i="21"/>
  <c r="K121" i="21"/>
  <c r="AM121" i="21"/>
  <c r="AN121" i="21"/>
  <c r="AO121" i="21"/>
  <c r="AP121" i="21"/>
  <c r="AQ121" i="21"/>
  <c r="AR121" i="21"/>
  <c r="AS121" i="21"/>
  <c r="AT121" i="21"/>
  <c r="AU121" i="21"/>
  <c r="AX121" i="21"/>
  <c r="K121" i="32" s="1"/>
  <c r="F122" i="21"/>
  <c r="F122" i="32" s="1"/>
  <c r="G122" i="21"/>
  <c r="G122" i="32" s="1"/>
  <c r="H122" i="21"/>
  <c r="H122" i="32" s="1"/>
  <c r="I122" i="21"/>
  <c r="J122" i="21"/>
  <c r="K122" i="21"/>
  <c r="N122" i="32" s="1"/>
  <c r="AM122" i="21"/>
  <c r="AN122" i="21"/>
  <c r="AO122" i="21"/>
  <c r="AP122" i="21"/>
  <c r="AQ122" i="21"/>
  <c r="AR122" i="21"/>
  <c r="AS122" i="21"/>
  <c r="AT122" i="21"/>
  <c r="AU122" i="21"/>
  <c r="AX122" i="21"/>
  <c r="K122" i="32" s="1"/>
  <c r="F123" i="21"/>
  <c r="F123" i="32" s="1"/>
  <c r="G123" i="21"/>
  <c r="G123" i="32" s="1"/>
  <c r="H123" i="21"/>
  <c r="H123" i="32" s="1"/>
  <c r="I123" i="21"/>
  <c r="J123" i="21"/>
  <c r="K123" i="21"/>
  <c r="M123" i="32" s="1"/>
  <c r="AM123" i="21"/>
  <c r="AN123" i="21"/>
  <c r="AO123" i="21"/>
  <c r="AP123" i="21"/>
  <c r="AQ123" i="21"/>
  <c r="AR123" i="21"/>
  <c r="AS123" i="21"/>
  <c r="AT123" i="21"/>
  <c r="AU123" i="21"/>
  <c r="AX123" i="21"/>
  <c r="K123" i="32" s="1"/>
  <c r="F124" i="21"/>
  <c r="F124" i="32" s="1"/>
  <c r="G124" i="21"/>
  <c r="G124" i="32" s="1"/>
  <c r="H124" i="21"/>
  <c r="H124" i="32" s="1"/>
  <c r="I124" i="21"/>
  <c r="J124" i="21"/>
  <c r="K124" i="21"/>
  <c r="AM124" i="21"/>
  <c r="AN124" i="21"/>
  <c r="AO124" i="21"/>
  <c r="AP124" i="21"/>
  <c r="AQ124" i="21"/>
  <c r="AR124" i="21"/>
  <c r="AS124" i="21"/>
  <c r="AT124" i="21"/>
  <c r="AU124" i="21"/>
  <c r="AX124" i="21"/>
  <c r="K124" i="32" s="1"/>
  <c r="F125" i="21"/>
  <c r="G125" i="21"/>
  <c r="G125" i="32" s="1"/>
  <c r="H125" i="21"/>
  <c r="H125" i="32" s="1"/>
  <c r="I125" i="21"/>
  <c r="J125" i="21"/>
  <c r="K125" i="21"/>
  <c r="AM125" i="21"/>
  <c r="AN125" i="21"/>
  <c r="AO125" i="21"/>
  <c r="AP125" i="21"/>
  <c r="AQ125" i="21"/>
  <c r="AR125" i="21"/>
  <c r="AS125" i="21"/>
  <c r="AT125" i="21"/>
  <c r="AU125" i="21"/>
  <c r="AV125" i="21"/>
  <c r="I125" i="32" s="1"/>
  <c r="AX125" i="21"/>
  <c r="K125" i="32" s="1"/>
  <c r="B14" i="28"/>
  <c r="B13" i="28"/>
  <c r="AW125" i="21" l="1"/>
  <c r="J125" i="32" s="1"/>
  <c r="O124" i="32"/>
  <c r="AW113" i="21"/>
  <c r="AV113" i="21"/>
  <c r="I113" i="32" s="1"/>
  <c r="AW93" i="21"/>
  <c r="AV93" i="21"/>
  <c r="I93" i="32" s="1"/>
  <c r="AW78" i="21"/>
  <c r="J78" i="32" s="1"/>
  <c r="AV76" i="21"/>
  <c r="I76" i="32" s="1"/>
  <c r="N76" i="32"/>
  <c r="M122" i="32"/>
  <c r="O76" i="32"/>
  <c r="AV118" i="21"/>
  <c r="I118" i="32" s="1"/>
  <c r="AW118" i="21"/>
  <c r="J118" i="32" s="1"/>
  <c r="O116" i="32"/>
  <c r="AW102" i="21"/>
  <c r="J102" i="32" s="1"/>
  <c r="O101" i="32"/>
  <c r="N100" i="32"/>
  <c r="AW85" i="21"/>
  <c r="AY85" i="21" s="1"/>
  <c r="AV85" i="21"/>
  <c r="I85" i="32" s="1"/>
  <c r="AV66" i="21"/>
  <c r="I66" i="32" s="1"/>
  <c r="AW66" i="21"/>
  <c r="J66" i="32" s="1"/>
  <c r="N65" i="32"/>
  <c r="M125" i="32"/>
  <c r="AV122" i="21"/>
  <c r="I122" i="32" s="1"/>
  <c r="AV110" i="21"/>
  <c r="I110" i="32" s="1"/>
  <c r="AW105" i="21"/>
  <c r="J105" i="32" s="1"/>
  <c r="AW101" i="21"/>
  <c r="O93" i="32"/>
  <c r="O92" i="32"/>
  <c r="AV90" i="21"/>
  <c r="I90" i="32" s="1"/>
  <c r="AW89" i="21"/>
  <c r="AW81" i="21"/>
  <c r="AY81" i="21" s="1"/>
  <c r="T81" i="32" s="1"/>
  <c r="BA81" i="32" s="1"/>
  <c r="AW77" i="21"/>
  <c r="AW69" i="21"/>
  <c r="J69" i="32" s="1"/>
  <c r="N66" i="32"/>
  <c r="M121" i="32"/>
  <c r="N121" i="32"/>
  <c r="AV121" i="21"/>
  <c r="I121" i="32" s="1"/>
  <c r="O121" i="32"/>
  <c r="AV120" i="21"/>
  <c r="I120" i="32" s="1"/>
  <c r="M120" i="32"/>
  <c r="N120" i="32"/>
  <c r="O120" i="32"/>
  <c r="N119" i="32"/>
  <c r="O119" i="32"/>
  <c r="M119" i="32"/>
  <c r="M86" i="32"/>
  <c r="N86" i="32"/>
  <c r="O86" i="32"/>
  <c r="AW86" i="21"/>
  <c r="J86" i="32" s="1"/>
  <c r="J85" i="32"/>
  <c r="N98" i="32"/>
  <c r="M98" i="32"/>
  <c r="AW98" i="21"/>
  <c r="J98" i="32" s="1"/>
  <c r="O98" i="32"/>
  <c r="N97" i="32"/>
  <c r="M97" i="32"/>
  <c r="AV97" i="21"/>
  <c r="I97" i="32" s="1"/>
  <c r="O97" i="32"/>
  <c r="AV96" i="21"/>
  <c r="I96" i="32" s="1"/>
  <c r="M96" i="32"/>
  <c r="N96" i="32"/>
  <c r="O96" i="32"/>
  <c r="N95" i="32"/>
  <c r="O95" i="32"/>
  <c r="M95" i="32"/>
  <c r="AY105" i="21"/>
  <c r="AY69" i="21"/>
  <c r="O109" i="32"/>
  <c r="M109" i="32"/>
  <c r="AV108" i="21"/>
  <c r="I108" i="32" s="1"/>
  <c r="O108" i="32"/>
  <c r="N108" i="32"/>
  <c r="O107" i="32"/>
  <c r="N107" i="32"/>
  <c r="M107" i="32"/>
  <c r="O106" i="32"/>
  <c r="M106" i="32"/>
  <c r="N105" i="32"/>
  <c r="O105" i="32"/>
  <c r="AV105" i="21"/>
  <c r="I105" i="32" s="1"/>
  <c r="AV104" i="21"/>
  <c r="I104" i="32" s="1"/>
  <c r="N104" i="32"/>
  <c r="M103" i="32"/>
  <c r="N103" i="32"/>
  <c r="AV98" i="21"/>
  <c r="I98" i="32" s="1"/>
  <c r="M94" i="32"/>
  <c r="AY93" i="21"/>
  <c r="J93" i="32"/>
  <c r="S81" i="32"/>
  <c r="AZ81" i="32" s="1"/>
  <c r="P81" i="32"/>
  <c r="AW81" i="32" s="1"/>
  <c r="Z81" i="32"/>
  <c r="BG81" i="32" s="1"/>
  <c r="Q81" i="32"/>
  <c r="AX81" i="32" s="1"/>
  <c r="X81" i="32"/>
  <c r="BE81" i="32" s="1"/>
  <c r="N74" i="32"/>
  <c r="O74" i="32"/>
  <c r="O73" i="32"/>
  <c r="M73" i="32"/>
  <c r="N73" i="32"/>
  <c r="AV72" i="21"/>
  <c r="I72" i="32" s="1"/>
  <c r="M72" i="32"/>
  <c r="N72" i="32"/>
  <c r="M71" i="32"/>
  <c r="O71" i="32"/>
  <c r="N71" i="32"/>
  <c r="M70" i="32"/>
  <c r="AW70" i="21"/>
  <c r="J70" i="32" s="1"/>
  <c r="M69" i="32"/>
  <c r="O69" i="32"/>
  <c r="AV69" i="21"/>
  <c r="I69" i="32" s="1"/>
  <c r="N69" i="32"/>
  <c r="AV68" i="21"/>
  <c r="I68" i="32" s="1"/>
  <c r="O68" i="32"/>
  <c r="N68" i="32"/>
  <c r="M67" i="32"/>
  <c r="N67" i="32"/>
  <c r="O103" i="32"/>
  <c r="M68" i="32"/>
  <c r="AV116" i="21"/>
  <c r="I116" i="32" s="1"/>
  <c r="N116" i="32"/>
  <c r="N115" i="32"/>
  <c r="O115" i="32"/>
  <c r="N114" i="32"/>
  <c r="M114" i="32"/>
  <c r="AW114" i="21"/>
  <c r="J114" i="32" s="1"/>
  <c r="O114" i="32"/>
  <c r="AY113" i="21"/>
  <c r="J113" i="32"/>
  <c r="AV106" i="21"/>
  <c r="I106" i="32" s="1"/>
  <c r="AY102" i="21"/>
  <c r="N102" i="32"/>
  <c r="O102" i="32"/>
  <c r="AY101" i="21"/>
  <c r="J101" i="32"/>
  <c r="AY89" i="21"/>
  <c r="J89" i="32"/>
  <c r="AY82" i="21"/>
  <c r="N82" i="32"/>
  <c r="O82" i="32"/>
  <c r="M82" i="32"/>
  <c r="O81" i="32"/>
  <c r="M81" i="32"/>
  <c r="AV81" i="21"/>
  <c r="I81" i="32" s="1"/>
  <c r="N81" i="32"/>
  <c r="AV80" i="21"/>
  <c r="I80" i="32" s="1"/>
  <c r="N80" i="32"/>
  <c r="M80" i="32"/>
  <c r="O80" i="32"/>
  <c r="M79" i="32"/>
  <c r="N79" i="32"/>
  <c r="O79" i="32"/>
  <c r="O75" i="32"/>
  <c r="N75" i="32"/>
  <c r="AV74" i="21"/>
  <c r="I74" i="32" s="1"/>
  <c r="AV70" i="21"/>
  <c r="I70" i="32" s="1"/>
  <c r="O117" i="32"/>
  <c r="M115" i="32"/>
  <c r="N106" i="32"/>
  <c r="O104" i="32"/>
  <c r="O72" i="32"/>
  <c r="O70" i="32"/>
  <c r="O125" i="32"/>
  <c r="AY125" i="21"/>
  <c r="L125" i="32" s="1"/>
  <c r="AV124" i="21"/>
  <c r="I124" i="32" s="1"/>
  <c r="M124" i="32"/>
  <c r="N124" i="32"/>
  <c r="N123" i="32"/>
  <c r="O122" i="32"/>
  <c r="AW122" i="21"/>
  <c r="J122" i="32" s="1"/>
  <c r="AW121" i="21"/>
  <c r="AV114" i="21"/>
  <c r="I114" i="32" s="1"/>
  <c r="O113" i="32"/>
  <c r="N113" i="32"/>
  <c r="M113" i="32"/>
  <c r="AV112" i="21"/>
  <c r="I112" i="32" s="1"/>
  <c r="M112" i="32"/>
  <c r="O112" i="32"/>
  <c r="N112" i="32"/>
  <c r="O111" i="32"/>
  <c r="N111" i="32"/>
  <c r="AV109" i="21"/>
  <c r="I109" i="32" s="1"/>
  <c r="AW97" i="21"/>
  <c r="AW94" i="21"/>
  <c r="J94" i="32" s="1"/>
  <c r="AY90" i="21"/>
  <c r="M90" i="32"/>
  <c r="O90" i="32"/>
  <c r="M89" i="32"/>
  <c r="O89" i="32"/>
  <c r="AV89" i="21"/>
  <c r="I89" i="32" s="1"/>
  <c r="AV88" i="21"/>
  <c r="I88" i="32" s="1"/>
  <c r="N88" i="32"/>
  <c r="M88" i="32"/>
  <c r="O88" i="32"/>
  <c r="O87" i="32"/>
  <c r="N87" i="32"/>
  <c r="M87" i="32"/>
  <c r="AV82" i="21"/>
  <c r="I82" i="32" s="1"/>
  <c r="AY78" i="21"/>
  <c r="O78" i="32"/>
  <c r="N78" i="32"/>
  <c r="AY77" i="21"/>
  <c r="J77" i="32"/>
  <c r="AW74" i="21"/>
  <c r="J74" i="32" s="1"/>
  <c r="AV73" i="21"/>
  <c r="I73" i="32" s="1"/>
  <c r="N125" i="32"/>
  <c r="O123" i="32"/>
  <c r="N117" i="32"/>
  <c r="M108" i="32"/>
  <c r="M105" i="32"/>
  <c r="M104" i="32"/>
  <c r="M102" i="32"/>
  <c r="O94" i="32"/>
  <c r="N90" i="32"/>
  <c r="M74" i="32"/>
  <c r="N70" i="32"/>
  <c r="AY118" i="21"/>
  <c r="M118" i="32"/>
  <c r="AW117" i="21"/>
  <c r="AY110" i="21"/>
  <c r="O110" i="32"/>
  <c r="M110" i="32"/>
  <c r="AW109" i="21"/>
  <c r="AV102" i="21"/>
  <c r="I102" i="32" s="1"/>
  <c r="N101" i="32"/>
  <c r="AV100" i="21"/>
  <c r="I100" i="32" s="1"/>
  <c r="O100" i="32"/>
  <c r="M99" i="32"/>
  <c r="N99" i="32"/>
  <c r="AV94" i="21"/>
  <c r="I94" i="32" s="1"/>
  <c r="N93" i="32"/>
  <c r="AV92" i="21"/>
  <c r="I92" i="32" s="1"/>
  <c r="M92" i="32"/>
  <c r="O91" i="32"/>
  <c r="M91" i="32"/>
  <c r="N91" i="32"/>
  <c r="AV86" i="21"/>
  <c r="I86" i="32" s="1"/>
  <c r="M85" i="32"/>
  <c r="O85" i="32"/>
  <c r="AV84" i="21"/>
  <c r="I84" i="32" s="1"/>
  <c r="N84" i="32"/>
  <c r="M84" i="32"/>
  <c r="M83" i="32"/>
  <c r="N83" i="32"/>
  <c r="M65" i="32"/>
  <c r="O65" i="32"/>
  <c r="O118" i="32"/>
  <c r="N110" i="32"/>
  <c r="O99" i="32"/>
  <c r="N92" i="32"/>
  <c r="AV78" i="21"/>
  <c r="I78" i="32" s="1"/>
  <c r="N77" i="32"/>
  <c r="AW73" i="21"/>
  <c r="AY66" i="21"/>
  <c r="O66" i="32"/>
  <c r="AW65" i="21"/>
  <c r="M77" i="32"/>
  <c r="M76" i="32"/>
  <c r="M66" i="32"/>
  <c r="AY106" i="21"/>
  <c r="AW106" i="21"/>
  <c r="J106" i="32" s="1"/>
  <c r="AW119" i="21"/>
  <c r="AW115" i="21"/>
  <c r="AW111" i="21"/>
  <c r="AW91" i="21"/>
  <c r="J91" i="32" s="1"/>
  <c r="AW79" i="21"/>
  <c r="J79" i="32" s="1"/>
  <c r="AW75" i="21"/>
  <c r="AW71" i="21"/>
  <c r="AW67" i="21"/>
  <c r="J67" i="32" s="1"/>
  <c r="AW124" i="21"/>
  <c r="AV123" i="21"/>
  <c r="I123" i="32" s="1"/>
  <c r="AW120" i="21"/>
  <c r="AV119" i="21"/>
  <c r="I119" i="32" s="1"/>
  <c r="AW116" i="21"/>
  <c r="AV115" i="21"/>
  <c r="I115" i="32" s="1"/>
  <c r="AW112" i="21"/>
  <c r="AV111" i="21"/>
  <c r="I111" i="32" s="1"/>
  <c r="AW108" i="21"/>
  <c r="AV107" i="21"/>
  <c r="I107" i="32" s="1"/>
  <c r="AW104" i="21"/>
  <c r="AV103" i="21"/>
  <c r="I103" i="32" s="1"/>
  <c r="AW100" i="21"/>
  <c r="AV99" i="21"/>
  <c r="I99" i="32" s="1"/>
  <c r="AW96" i="21"/>
  <c r="AV95" i="21"/>
  <c r="I95" i="32" s="1"/>
  <c r="AW92" i="21"/>
  <c r="AV91" i="21"/>
  <c r="I91" i="32" s="1"/>
  <c r="AW88" i="21"/>
  <c r="AV87" i="21"/>
  <c r="I87" i="32" s="1"/>
  <c r="AW84" i="21"/>
  <c r="AV83" i="21"/>
  <c r="I83" i="32" s="1"/>
  <c r="AW80" i="21"/>
  <c r="AV79" i="21"/>
  <c r="I79" i="32" s="1"/>
  <c r="AW76" i="21"/>
  <c r="AV75" i="21"/>
  <c r="I75" i="32" s="1"/>
  <c r="AW72" i="21"/>
  <c r="AV71" i="21"/>
  <c r="I71" i="32" s="1"/>
  <c r="AW68" i="21"/>
  <c r="AV67" i="21"/>
  <c r="I67" i="32" s="1"/>
  <c r="AW123" i="21"/>
  <c r="AW107" i="21"/>
  <c r="J107" i="32" s="1"/>
  <c r="AW103" i="21"/>
  <c r="AW99" i="21"/>
  <c r="AW95" i="21"/>
  <c r="AW87" i="21"/>
  <c r="J87" i="32" s="1"/>
  <c r="AW83" i="21"/>
  <c r="J83" i="32" s="1"/>
  <c r="D1" i="23"/>
  <c r="E1" i="23" s="1"/>
  <c r="F1" i="23" s="1"/>
  <c r="G1" i="23" s="1"/>
  <c r="H1" i="23" s="1"/>
  <c r="I1" i="23" s="1"/>
  <c r="J1" i="23" s="1"/>
  <c r="K1" i="23" s="1"/>
  <c r="L1" i="23" s="1"/>
  <c r="AY122" i="21" l="1"/>
  <c r="AY94" i="21"/>
  <c r="Q94" i="32" s="1"/>
  <c r="AX94" i="32" s="1"/>
  <c r="AY91" i="21"/>
  <c r="J81" i="32"/>
  <c r="R81" i="32"/>
  <c r="AY81" i="32" s="1"/>
  <c r="Y81" i="32"/>
  <c r="BF81" i="32" s="1"/>
  <c r="V81" i="32"/>
  <c r="BC81" i="32" s="1"/>
  <c r="L81" i="32"/>
  <c r="U81" i="32"/>
  <c r="BB81" i="32" s="1"/>
  <c r="W81" i="32"/>
  <c r="BD81" i="32" s="1"/>
  <c r="AY68" i="21"/>
  <c r="J68" i="32"/>
  <c r="AY84" i="21"/>
  <c r="J84" i="32"/>
  <c r="AY100" i="21"/>
  <c r="J100" i="32"/>
  <c r="AY116" i="21"/>
  <c r="J116" i="32"/>
  <c r="AY124" i="21"/>
  <c r="J124" i="32"/>
  <c r="AY119" i="21"/>
  <c r="J119" i="32"/>
  <c r="S91" i="32"/>
  <c r="AZ91" i="32" s="1"/>
  <c r="W91" i="32"/>
  <c r="BD91" i="32" s="1"/>
  <c r="R91" i="32"/>
  <c r="AY91" i="32" s="1"/>
  <c r="X91" i="32"/>
  <c r="BE91" i="32" s="1"/>
  <c r="U91" i="32"/>
  <c r="BB91" i="32" s="1"/>
  <c r="P91" i="32"/>
  <c r="AW91" i="32" s="1"/>
  <c r="Y91" i="32"/>
  <c r="BF91" i="32" s="1"/>
  <c r="Q91" i="32"/>
  <c r="AX91" i="32" s="1"/>
  <c r="Z91" i="32"/>
  <c r="BG91" i="32" s="1"/>
  <c r="L91" i="32"/>
  <c r="T91" i="32"/>
  <c r="BA91" i="32" s="1"/>
  <c r="V91" i="32"/>
  <c r="BC91" i="32" s="1"/>
  <c r="Q90" i="32"/>
  <c r="AX90" i="32" s="1"/>
  <c r="U90" i="32"/>
  <c r="BB90" i="32" s="1"/>
  <c r="Y90" i="32"/>
  <c r="BF90" i="32" s="1"/>
  <c r="T90" i="32"/>
  <c r="BA90" i="32" s="1"/>
  <c r="Z90" i="32"/>
  <c r="BG90" i="32" s="1"/>
  <c r="P90" i="32"/>
  <c r="AW90" i="32" s="1"/>
  <c r="W90" i="32"/>
  <c r="BD90" i="32" s="1"/>
  <c r="S90" i="32"/>
  <c r="AZ90" i="32" s="1"/>
  <c r="L90" i="32"/>
  <c r="V90" i="32"/>
  <c r="BC90" i="32" s="1"/>
  <c r="R90" i="32"/>
  <c r="AY90" i="32" s="1"/>
  <c r="X90" i="32"/>
  <c r="BE90" i="32" s="1"/>
  <c r="L82" i="32"/>
  <c r="P82" i="32"/>
  <c r="AW82" i="32" s="1"/>
  <c r="T82" i="32"/>
  <c r="BA82" i="32" s="1"/>
  <c r="X82" i="32"/>
  <c r="BE82" i="32" s="1"/>
  <c r="S82" i="32"/>
  <c r="AZ82" i="32" s="1"/>
  <c r="Y82" i="32"/>
  <c r="BF82" i="32" s="1"/>
  <c r="U82" i="32"/>
  <c r="BB82" i="32" s="1"/>
  <c r="Z82" i="32"/>
  <c r="BG82" i="32" s="1"/>
  <c r="V82" i="32"/>
  <c r="BC82" i="32" s="1"/>
  <c r="Q82" i="32"/>
  <c r="AX82" i="32" s="1"/>
  <c r="R82" i="32"/>
  <c r="AY82" i="32" s="1"/>
  <c r="W82" i="32"/>
  <c r="BD82" i="32" s="1"/>
  <c r="U94" i="32"/>
  <c r="BB94" i="32" s="1"/>
  <c r="P94" i="32"/>
  <c r="AW94" i="32" s="1"/>
  <c r="R94" i="32"/>
  <c r="AY94" i="32" s="1"/>
  <c r="L94" i="32"/>
  <c r="Z94" i="32"/>
  <c r="BG94" i="32" s="1"/>
  <c r="W94" i="32"/>
  <c r="BD94" i="32" s="1"/>
  <c r="AY117" i="21"/>
  <c r="J117" i="32"/>
  <c r="AY86" i="21"/>
  <c r="AY95" i="21"/>
  <c r="J95" i="32"/>
  <c r="AY123" i="21"/>
  <c r="J123" i="32"/>
  <c r="AY72" i="21"/>
  <c r="J72" i="32"/>
  <c r="AY80" i="21"/>
  <c r="J80" i="32"/>
  <c r="AY88" i="21"/>
  <c r="J88" i="32"/>
  <c r="AY96" i="21"/>
  <c r="J96" i="32"/>
  <c r="AY104" i="21"/>
  <c r="J104" i="32"/>
  <c r="AY112" i="21"/>
  <c r="J112" i="32"/>
  <c r="AY120" i="21"/>
  <c r="J120" i="32"/>
  <c r="AY71" i="21"/>
  <c r="J71" i="32"/>
  <c r="AY111" i="21"/>
  <c r="J111" i="32"/>
  <c r="AY79" i="21"/>
  <c r="AY67" i="21"/>
  <c r="L66" i="32"/>
  <c r="P66" i="32"/>
  <c r="AW66" i="32" s="1"/>
  <c r="T66" i="32"/>
  <c r="BA66" i="32" s="1"/>
  <c r="X66" i="32"/>
  <c r="BE66" i="32" s="1"/>
  <c r="U66" i="32"/>
  <c r="BB66" i="32" s="1"/>
  <c r="Z66" i="32"/>
  <c r="BG66" i="32" s="1"/>
  <c r="R66" i="32"/>
  <c r="AY66" i="32" s="1"/>
  <c r="Y66" i="32"/>
  <c r="BF66" i="32" s="1"/>
  <c r="S66" i="32"/>
  <c r="AZ66" i="32" s="1"/>
  <c r="W66" i="32"/>
  <c r="BD66" i="32" s="1"/>
  <c r="Q66" i="32"/>
  <c r="AX66" i="32" s="1"/>
  <c r="V66" i="32"/>
  <c r="BC66" i="32" s="1"/>
  <c r="S78" i="32"/>
  <c r="AZ78" i="32" s="1"/>
  <c r="W78" i="32"/>
  <c r="BD78" i="32" s="1"/>
  <c r="T78" i="32"/>
  <c r="BA78" i="32" s="1"/>
  <c r="Y78" i="32"/>
  <c r="BF78" i="32" s="1"/>
  <c r="P78" i="32"/>
  <c r="AW78" i="32" s="1"/>
  <c r="U78" i="32"/>
  <c r="BB78" i="32" s="1"/>
  <c r="Z78" i="32"/>
  <c r="BG78" i="32" s="1"/>
  <c r="Q78" i="32"/>
  <c r="AX78" i="32" s="1"/>
  <c r="V78" i="32"/>
  <c r="BC78" i="32" s="1"/>
  <c r="L78" i="32"/>
  <c r="X78" i="32"/>
  <c r="BE78" i="32" s="1"/>
  <c r="R78" i="32"/>
  <c r="AY78" i="32" s="1"/>
  <c r="AY97" i="21"/>
  <c r="J97" i="32"/>
  <c r="AY121" i="21"/>
  <c r="J121" i="32"/>
  <c r="Q89" i="32"/>
  <c r="AX89" i="32" s="1"/>
  <c r="U89" i="32"/>
  <c r="BB89" i="32" s="1"/>
  <c r="Y89" i="32"/>
  <c r="BF89" i="32" s="1"/>
  <c r="L89" i="32"/>
  <c r="R89" i="32"/>
  <c r="AY89" i="32" s="1"/>
  <c r="W89" i="32"/>
  <c r="BD89" i="32" s="1"/>
  <c r="S89" i="32"/>
  <c r="AZ89" i="32" s="1"/>
  <c r="Z89" i="32"/>
  <c r="BG89" i="32" s="1"/>
  <c r="X89" i="32"/>
  <c r="BE89" i="32" s="1"/>
  <c r="P89" i="32"/>
  <c r="AW89" i="32" s="1"/>
  <c r="V89" i="32"/>
  <c r="BC89" i="32" s="1"/>
  <c r="T89" i="32"/>
  <c r="BA89" i="32" s="1"/>
  <c r="S113" i="32"/>
  <c r="AZ113" i="32" s="1"/>
  <c r="W113" i="32"/>
  <c r="BD113" i="32" s="1"/>
  <c r="T113" i="32"/>
  <c r="BA113" i="32" s="1"/>
  <c r="Y113" i="32"/>
  <c r="BF113" i="32" s="1"/>
  <c r="U113" i="32"/>
  <c r="BB113" i="32" s="1"/>
  <c r="P113" i="32"/>
  <c r="AW113" i="32" s="1"/>
  <c r="V113" i="32"/>
  <c r="BC113" i="32" s="1"/>
  <c r="L113" i="32"/>
  <c r="Z113" i="32"/>
  <c r="BG113" i="32" s="1"/>
  <c r="Q113" i="32"/>
  <c r="AX113" i="32" s="1"/>
  <c r="R113" i="32"/>
  <c r="AY113" i="32" s="1"/>
  <c r="X113" i="32"/>
  <c r="BE113" i="32" s="1"/>
  <c r="AY70" i="21"/>
  <c r="AY74" i="21"/>
  <c r="L93" i="32"/>
  <c r="R93" i="32"/>
  <c r="AY93" i="32" s="1"/>
  <c r="V93" i="32"/>
  <c r="BC93" i="32" s="1"/>
  <c r="Z93" i="32"/>
  <c r="BG93" i="32" s="1"/>
  <c r="P93" i="32"/>
  <c r="AW93" i="32" s="1"/>
  <c r="U93" i="32"/>
  <c r="BB93" i="32" s="1"/>
  <c r="Q93" i="32"/>
  <c r="AX93" i="32" s="1"/>
  <c r="X93" i="32"/>
  <c r="BE93" i="32" s="1"/>
  <c r="S93" i="32"/>
  <c r="AZ93" i="32" s="1"/>
  <c r="Y93" i="32"/>
  <c r="BF93" i="32" s="1"/>
  <c r="W93" i="32"/>
  <c r="BD93" i="32" s="1"/>
  <c r="T93" i="32"/>
  <c r="BA93" i="32" s="1"/>
  <c r="R105" i="32"/>
  <c r="AY105" i="32" s="1"/>
  <c r="V105" i="32"/>
  <c r="BC105" i="32" s="1"/>
  <c r="Z105" i="32"/>
  <c r="BG105" i="32" s="1"/>
  <c r="T105" i="32"/>
  <c r="BA105" i="32" s="1"/>
  <c r="Y105" i="32"/>
  <c r="BF105" i="32" s="1"/>
  <c r="P105" i="32"/>
  <c r="AW105" i="32" s="1"/>
  <c r="W105" i="32"/>
  <c r="BD105" i="32" s="1"/>
  <c r="Q105" i="32"/>
  <c r="AX105" i="32" s="1"/>
  <c r="X105" i="32"/>
  <c r="BE105" i="32" s="1"/>
  <c r="S105" i="32"/>
  <c r="AZ105" i="32" s="1"/>
  <c r="U105" i="32"/>
  <c r="BB105" i="32" s="1"/>
  <c r="L105" i="32"/>
  <c r="AY98" i="21"/>
  <c r="AY103" i="21"/>
  <c r="J103" i="32"/>
  <c r="AY76" i="21"/>
  <c r="J76" i="32"/>
  <c r="AY92" i="21"/>
  <c r="J92" i="32"/>
  <c r="AY108" i="21"/>
  <c r="J108" i="32"/>
  <c r="S106" i="32"/>
  <c r="AZ106" i="32" s="1"/>
  <c r="W106" i="32"/>
  <c r="BD106" i="32" s="1"/>
  <c r="R106" i="32"/>
  <c r="AY106" i="32" s="1"/>
  <c r="X106" i="32"/>
  <c r="BE106" i="32" s="1"/>
  <c r="P106" i="32"/>
  <c r="AW106" i="32" s="1"/>
  <c r="V106" i="32"/>
  <c r="BC106" i="32" s="1"/>
  <c r="Q106" i="32"/>
  <c r="AX106" i="32" s="1"/>
  <c r="Y106" i="32"/>
  <c r="BF106" i="32" s="1"/>
  <c r="L106" i="32"/>
  <c r="Z106" i="32"/>
  <c r="BG106" i="32" s="1"/>
  <c r="T106" i="32"/>
  <c r="BA106" i="32" s="1"/>
  <c r="U106" i="32"/>
  <c r="BB106" i="32" s="1"/>
  <c r="AY65" i="21"/>
  <c r="J65" i="32"/>
  <c r="S110" i="32"/>
  <c r="AZ110" i="32" s="1"/>
  <c r="W110" i="32"/>
  <c r="BD110" i="32" s="1"/>
  <c r="R110" i="32"/>
  <c r="AY110" i="32" s="1"/>
  <c r="X110" i="32"/>
  <c r="BE110" i="32" s="1"/>
  <c r="U110" i="32"/>
  <c r="BB110" i="32" s="1"/>
  <c r="P110" i="32"/>
  <c r="AW110" i="32" s="1"/>
  <c r="V110" i="32"/>
  <c r="BC110" i="32" s="1"/>
  <c r="T110" i="32"/>
  <c r="BA110" i="32" s="1"/>
  <c r="Y110" i="32"/>
  <c r="BF110" i="32" s="1"/>
  <c r="L110" i="32"/>
  <c r="Z110" i="32"/>
  <c r="BG110" i="32" s="1"/>
  <c r="Q110" i="32"/>
  <c r="AX110" i="32" s="1"/>
  <c r="R101" i="32"/>
  <c r="AY101" i="32" s="1"/>
  <c r="V101" i="32"/>
  <c r="BC101" i="32" s="1"/>
  <c r="Z101" i="32"/>
  <c r="BG101" i="32" s="1"/>
  <c r="P101" i="32"/>
  <c r="AW101" i="32" s="1"/>
  <c r="U101" i="32"/>
  <c r="BB101" i="32" s="1"/>
  <c r="Q101" i="32"/>
  <c r="AX101" i="32" s="1"/>
  <c r="X101" i="32"/>
  <c r="BE101" i="32" s="1"/>
  <c r="L101" i="32"/>
  <c r="S101" i="32"/>
  <c r="AZ101" i="32" s="1"/>
  <c r="Y101" i="32"/>
  <c r="BF101" i="32" s="1"/>
  <c r="T101" i="32"/>
  <c r="BA101" i="32" s="1"/>
  <c r="W101" i="32"/>
  <c r="BD101" i="32" s="1"/>
  <c r="Q69" i="32"/>
  <c r="AX69" i="32" s="1"/>
  <c r="U69" i="32"/>
  <c r="BB69" i="32" s="1"/>
  <c r="Y69" i="32"/>
  <c r="BF69" i="32" s="1"/>
  <c r="L69" i="32"/>
  <c r="R69" i="32"/>
  <c r="AY69" i="32" s="1"/>
  <c r="W69" i="32"/>
  <c r="BD69" i="32" s="1"/>
  <c r="P69" i="32"/>
  <c r="AW69" i="32" s="1"/>
  <c r="X69" i="32"/>
  <c r="BE69" i="32" s="1"/>
  <c r="S69" i="32"/>
  <c r="AZ69" i="32" s="1"/>
  <c r="Z69" i="32"/>
  <c r="BG69" i="32" s="1"/>
  <c r="T69" i="32"/>
  <c r="BA69" i="32" s="1"/>
  <c r="V69" i="32"/>
  <c r="BC69" i="32" s="1"/>
  <c r="AY107" i="21"/>
  <c r="AY109" i="21"/>
  <c r="J109" i="32"/>
  <c r="L122" i="32"/>
  <c r="P122" i="32"/>
  <c r="AW122" i="32" s="1"/>
  <c r="T122" i="32"/>
  <c r="BA122" i="32" s="1"/>
  <c r="X122" i="32"/>
  <c r="BE122" i="32" s="1"/>
  <c r="U122" i="32"/>
  <c r="BB122" i="32" s="1"/>
  <c r="Z122" i="32"/>
  <c r="BG122" i="32" s="1"/>
  <c r="Q122" i="32"/>
  <c r="AX122" i="32" s="1"/>
  <c r="W122" i="32"/>
  <c r="BD122" i="32" s="1"/>
  <c r="R122" i="32"/>
  <c r="AY122" i="32" s="1"/>
  <c r="Y122" i="32"/>
  <c r="BF122" i="32" s="1"/>
  <c r="S122" i="32"/>
  <c r="AZ122" i="32" s="1"/>
  <c r="V122" i="32"/>
  <c r="BC122" i="32" s="1"/>
  <c r="AY99" i="21"/>
  <c r="J99" i="32"/>
  <c r="AY75" i="21"/>
  <c r="J75" i="32"/>
  <c r="AY115" i="21"/>
  <c r="J115" i="32"/>
  <c r="AY87" i="21"/>
  <c r="AY83" i="21"/>
  <c r="AY73" i="21"/>
  <c r="J73" i="32"/>
  <c r="Q118" i="32"/>
  <c r="AX118" i="32" s="1"/>
  <c r="U118" i="32"/>
  <c r="BB118" i="32" s="1"/>
  <c r="Y118" i="32"/>
  <c r="BF118" i="32" s="1"/>
  <c r="T118" i="32"/>
  <c r="BA118" i="32" s="1"/>
  <c r="Z118" i="32"/>
  <c r="BG118" i="32" s="1"/>
  <c r="P118" i="32"/>
  <c r="AW118" i="32" s="1"/>
  <c r="V118" i="32"/>
  <c r="BC118" i="32" s="1"/>
  <c r="L118" i="32"/>
  <c r="W118" i="32"/>
  <c r="BD118" i="32" s="1"/>
  <c r="X118" i="32"/>
  <c r="BE118" i="32" s="1"/>
  <c r="R118" i="32"/>
  <c r="AY118" i="32" s="1"/>
  <c r="S118" i="32"/>
  <c r="AZ118" i="32" s="1"/>
  <c r="R77" i="32"/>
  <c r="AY77" i="32" s="1"/>
  <c r="V77" i="32"/>
  <c r="BC77" i="32" s="1"/>
  <c r="Z77" i="32"/>
  <c r="BG77" i="32" s="1"/>
  <c r="L77" i="32"/>
  <c r="Q77" i="32"/>
  <c r="AX77" i="32" s="1"/>
  <c r="W77" i="32"/>
  <c r="BD77" i="32" s="1"/>
  <c r="S77" i="32"/>
  <c r="AZ77" i="32" s="1"/>
  <c r="X77" i="32"/>
  <c r="BE77" i="32" s="1"/>
  <c r="T77" i="32"/>
  <c r="BA77" i="32" s="1"/>
  <c r="P77" i="32"/>
  <c r="AW77" i="32" s="1"/>
  <c r="U77" i="32"/>
  <c r="BB77" i="32" s="1"/>
  <c r="Y77" i="32"/>
  <c r="BF77" i="32" s="1"/>
  <c r="R102" i="32"/>
  <c r="AY102" i="32" s="1"/>
  <c r="V102" i="32"/>
  <c r="BC102" i="32" s="1"/>
  <c r="Z102" i="32"/>
  <c r="BG102" i="32" s="1"/>
  <c r="T102" i="32"/>
  <c r="BA102" i="32" s="1"/>
  <c r="Y102" i="32"/>
  <c r="BF102" i="32" s="1"/>
  <c r="P102" i="32"/>
  <c r="AW102" i="32" s="1"/>
  <c r="W102" i="32"/>
  <c r="BD102" i="32" s="1"/>
  <c r="Q102" i="32"/>
  <c r="AX102" i="32" s="1"/>
  <c r="X102" i="32"/>
  <c r="BE102" i="32" s="1"/>
  <c r="S102" i="32"/>
  <c r="AZ102" i="32" s="1"/>
  <c r="U102" i="32"/>
  <c r="BB102" i="32" s="1"/>
  <c r="L102" i="32"/>
  <c r="AY114" i="21"/>
  <c r="L85" i="32"/>
  <c r="P85" i="32"/>
  <c r="AW85" i="32" s="1"/>
  <c r="T85" i="32"/>
  <c r="BA85" i="32" s="1"/>
  <c r="X85" i="32"/>
  <c r="BE85" i="32" s="1"/>
  <c r="R85" i="32"/>
  <c r="AY85" i="32" s="1"/>
  <c r="W85" i="32"/>
  <c r="BD85" i="32" s="1"/>
  <c r="V85" i="32"/>
  <c r="BC85" i="32" s="1"/>
  <c r="Q85" i="32"/>
  <c r="AX85" i="32" s="1"/>
  <c r="Z85" i="32"/>
  <c r="BG85" i="32" s="1"/>
  <c r="S85" i="32"/>
  <c r="AZ85" i="32" s="1"/>
  <c r="U85" i="32"/>
  <c r="BB85" i="32" s="1"/>
  <c r="Y85" i="32"/>
  <c r="BF85" i="32" s="1"/>
  <c r="AL3" i="32"/>
  <c r="J1" i="32"/>
  <c r="K1" i="32"/>
  <c r="L1" i="32"/>
  <c r="J2" i="32"/>
  <c r="K2" i="32"/>
  <c r="L2" i="32"/>
  <c r="I2" i="32"/>
  <c r="I1" i="32"/>
  <c r="C1" i="32"/>
  <c r="D1" i="32"/>
  <c r="E1" i="32"/>
  <c r="F1" i="32"/>
  <c r="G1" i="32"/>
  <c r="H1" i="32"/>
  <c r="C2" i="32"/>
  <c r="D2" i="32"/>
  <c r="E2" i="32"/>
  <c r="F2" i="32"/>
  <c r="G2" i="32"/>
  <c r="H2" i="32"/>
  <c r="B2" i="32"/>
  <c r="B1" i="32"/>
  <c r="T94" i="32" l="1"/>
  <c r="BA94" i="32" s="1"/>
  <c r="S94" i="32"/>
  <c r="AZ94" i="32" s="1"/>
  <c r="X94" i="32"/>
  <c r="BE94" i="32" s="1"/>
  <c r="V94" i="32"/>
  <c r="BC94" i="32" s="1"/>
  <c r="Y94" i="32"/>
  <c r="BF94" i="32" s="1"/>
  <c r="L76" i="32"/>
  <c r="P76" i="32"/>
  <c r="AW76" i="32" s="1"/>
  <c r="T76" i="32"/>
  <c r="BA76" i="32" s="1"/>
  <c r="X76" i="32"/>
  <c r="BE76" i="32" s="1"/>
  <c r="Q76" i="32"/>
  <c r="AX76" i="32" s="1"/>
  <c r="V76" i="32"/>
  <c r="BC76" i="32" s="1"/>
  <c r="R76" i="32"/>
  <c r="AY76" i="32" s="1"/>
  <c r="W76" i="32"/>
  <c r="BD76" i="32" s="1"/>
  <c r="S76" i="32"/>
  <c r="AZ76" i="32" s="1"/>
  <c r="Y76" i="32"/>
  <c r="BF76" i="32" s="1"/>
  <c r="Z76" i="32"/>
  <c r="BG76" i="32" s="1"/>
  <c r="U76" i="32"/>
  <c r="BB76" i="32" s="1"/>
  <c r="L117" i="32"/>
  <c r="P117" i="32"/>
  <c r="AW117" i="32" s="1"/>
  <c r="T117" i="32"/>
  <c r="BA117" i="32" s="1"/>
  <c r="X117" i="32"/>
  <c r="BE117" i="32" s="1"/>
  <c r="Q117" i="32"/>
  <c r="AX117" i="32" s="1"/>
  <c r="V117" i="32"/>
  <c r="BC117" i="32" s="1"/>
  <c r="R117" i="32"/>
  <c r="AY117" i="32" s="1"/>
  <c r="W117" i="32"/>
  <c r="BD117" i="32" s="1"/>
  <c r="U117" i="32"/>
  <c r="BB117" i="32" s="1"/>
  <c r="Y117" i="32"/>
  <c r="BF117" i="32" s="1"/>
  <c r="Z117" i="32"/>
  <c r="BG117" i="32" s="1"/>
  <c r="S117" i="32"/>
  <c r="AZ117" i="32" s="1"/>
  <c r="Q124" i="32"/>
  <c r="AX124" i="32" s="1"/>
  <c r="U124" i="32"/>
  <c r="BB124" i="32" s="1"/>
  <c r="Y124" i="32"/>
  <c r="BF124" i="32" s="1"/>
  <c r="S124" i="32"/>
  <c r="AZ124" i="32" s="1"/>
  <c r="X124" i="32"/>
  <c r="BE124" i="32" s="1"/>
  <c r="R124" i="32"/>
  <c r="AY124" i="32" s="1"/>
  <c r="Z124" i="32"/>
  <c r="BG124" i="32" s="1"/>
  <c r="L124" i="32"/>
  <c r="T124" i="32"/>
  <c r="BA124" i="32" s="1"/>
  <c r="V124" i="32"/>
  <c r="BC124" i="32" s="1"/>
  <c r="P124" i="32"/>
  <c r="AW124" i="32" s="1"/>
  <c r="W124" i="32"/>
  <c r="BD124" i="32" s="1"/>
  <c r="S68" i="32"/>
  <c r="AZ68" i="32" s="1"/>
  <c r="W68" i="32"/>
  <c r="BD68" i="32" s="1"/>
  <c r="L68" i="32"/>
  <c r="Q68" i="32"/>
  <c r="AX68" i="32" s="1"/>
  <c r="V68" i="32"/>
  <c r="BC68" i="32" s="1"/>
  <c r="U68" i="32"/>
  <c r="BB68" i="32" s="1"/>
  <c r="P68" i="32"/>
  <c r="AW68" i="32" s="1"/>
  <c r="X68" i="32"/>
  <c r="BE68" i="32" s="1"/>
  <c r="R68" i="32"/>
  <c r="AY68" i="32" s="1"/>
  <c r="T68" i="32"/>
  <c r="BA68" i="32" s="1"/>
  <c r="Y68" i="32"/>
  <c r="BF68" i="32" s="1"/>
  <c r="Z68" i="32"/>
  <c r="BG68" i="32" s="1"/>
  <c r="L73" i="32"/>
  <c r="P73" i="32"/>
  <c r="AW73" i="32" s="1"/>
  <c r="T73" i="32"/>
  <c r="BA73" i="32" s="1"/>
  <c r="X73" i="32"/>
  <c r="BE73" i="32" s="1"/>
  <c r="U73" i="32"/>
  <c r="BB73" i="32" s="1"/>
  <c r="Z73" i="32"/>
  <c r="BG73" i="32" s="1"/>
  <c r="Q73" i="32"/>
  <c r="AX73" i="32" s="1"/>
  <c r="W73" i="32"/>
  <c r="BD73" i="32" s="1"/>
  <c r="R73" i="32"/>
  <c r="AY73" i="32" s="1"/>
  <c r="Y73" i="32"/>
  <c r="BF73" i="32" s="1"/>
  <c r="S73" i="32"/>
  <c r="AZ73" i="32" s="1"/>
  <c r="V73" i="32"/>
  <c r="BC73" i="32" s="1"/>
  <c r="Q99" i="32"/>
  <c r="AX99" i="32" s="1"/>
  <c r="U99" i="32"/>
  <c r="BB99" i="32" s="1"/>
  <c r="Y99" i="32"/>
  <c r="BF99" i="32" s="1"/>
  <c r="S99" i="32"/>
  <c r="AZ99" i="32" s="1"/>
  <c r="X99" i="32"/>
  <c r="BE99" i="32" s="1"/>
  <c r="V99" i="32"/>
  <c r="BC99" i="32" s="1"/>
  <c r="P99" i="32"/>
  <c r="AW99" i="32" s="1"/>
  <c r="W99" i="32"/>
  <c r="BD99" i="32" s="1"/>
  <c r="Z99" i="32"/>
  <c r="BG99" i="32" s="1"/>
  <c r="L99" i="32"/>
  <c r="R99" i="32"/>
  <c r="AY99" i="32" s="1"/>
  <c r="T99" i="32"/>
  <c r="BA99" i="32" s="1"/>
  <c r="L70" i="32"/>
  <c r="P70" i="32"/>
  <c r="AW70" i="32" s="1"/>
  <c r="T70" i="32"/>
  <c r="BA70" i="32" s="1"/>
  <c r="X70" i="32"/>
  <c r="BE70" i="32" s="1"/>
  <c r="R70" i="32"/>
  <c r="AY70" i="32" s="1"/>
  <c r="W70" i="32"/>
  <c r="BD70" i="32" s="1"/>
  <c r="Q70" i="32"/>
  <c r="AX70" i="32" s="1"/>
  <c r="Y70" i="32"/>
  <c r="BF70" i="32" s="1"/>
  <c r="S70" i="32"/>
  <c r="AZ70" i="32" s="1"/>
  <c r="Z70" i="32"/>
  <c r="BG70" i="32" s="1"/>
  <c r="U70" i="32"/>
  <c r="BB70" i="32" s="1"/>
  <c r="V70" i="32"/>
  <c r="BC70" i="32" s="1"/>
  <c r="R97" i="32"/>
  <c r="AY97" i="32" s="1"/>
  <c r="V97" i="32"/>
  <c r="BC97" i="32" s="1"/>
  <c r="Z97" i="32"/>
  <c r="BG97" i="32" s="1"/>
  <c r="S97" i="32"/>
  <c r="AZ97" i="32" s="1"/>
  <c r="X97" i="32"/>
  <c r="BE97" i="32" s="1"/>
  <c r="Q97" i="32"/>
  <c r="AX97" i="32" s="1"/>
  <c r="Y97" i="32"/>
  <c r="BF97" i="32" s="1"/>
  <c r="L97" i="32"/>
  <c r="T97" i="32"/>
  <c r="BA97" i="32" s="1"/>
  <c r="P97" i="32"/>
  <c r="AW97" i="32" s="1"/>
  <c r="U97" i="32"/>
  <c r="BB97" i="32" s="1"/>
  <c r="W97" i="32"/>
  <c r="BD97" i="32" s="1"/>
  <c r="S111" i="32"/>
  <c r="AZ111" i="32" s="1"/>
  <c r="W111" i="32"/>
  <c r="BD111" i="32" s="1"/>
  <c r="T111" i="32"/>
  <c r="BA111" i="32" s="1"/>
  <c r="Y111" i="32"/>
  <c r="BF111" i="32" s="1"/>
  <c r="Q111" i="32"/>
  <c r="AX111" i="32" s="1"/>
  <c r="X111" i="32"/>
  <c r="BE111" i="32" s="1"/>
  <c r="L111" i="32"/>
  <c r="R111" i="32"/>
  <c r="AY111" i="32" s="1"/>
  <c r="Z111" i="32"/>
  <c r="BG111" i="32" s="1"/>
  <c r="P111" i="32"/>
  <c r="AW111" i="32" s="1"/>
  <c r="U111" i="32"/>
  <c r="BB111" i="32" s="1"/>
  <c r="V111" i="32"/>
  <c r="BC111" i="32" s="1"/>
  <c r="Q120" i="32"/>
  <c r="AX120" i="32" s="1"/>
  <c r="U120" i="32"/>
  <c r="BB120" i="32" s="1"/>
  <c r="Y120" i="32"/>
  <c r="BF120" i="32" s="1"/>
  <c r="P120" i="32"/>
  <c r="AW120" i="32" s="1"/>
  <c r="V120" i="32"/>
  <c r="BC120" i="32" s="1"/>
  <c r="W120" i="32"/>
  <c r="BD120" i="32" s="1"/>
  <c r="R120" i="32"/>
  <c r="AY120" i="32" s="1"/>
  <c r="X120" i="32"/>
  <c r="BE120" i="32" s="1"/>
  <c r="L120" i="32"/>
  <c r="S120" i="32"/>
  <c r="AZ120" i="32" s="1"/>
  <c r="Z120" i="32"/>
  <c r="BG120" i="32" s="1"/>
  <c r="T120" i="32"/>
  <c r="BA120" i="32" s="1"/>
  <c r="R104" i="32"/>
  <c r="AY104" i="32" s="1"/>
  <c r="V104" i="32"/>
  <c r="BC104" i="32" s="1"/>
  <c r="Z104" i="32"/>
  <c r="BG104" i="32" s="1"/>
  <c r="P104" i="32"/>
  <c r="AW104" i="32" s="1"/>
  <c r="U104" i="32"/>
  <c r="BB104" i="32" s="1"/>
  <c r="Q104" i="32"/>
  <c r="AX104" i="32" s="1"/>
  <c r="X104" i="32"/>
  <c r="BE104" i="32" s="1"/>
  <c r="L104" i="32"/>
  <c r="S104" i="32"/>
  <c r="AZ104" i="32" s="1"/>
  <c r="Y104" i="32"/>
  <c r="BF104" i="32" s="1"/>
  <c r="T104" i="32"/>
  <c r="BA104" i="32" s="1"/>
  <c r="W104" i="32"/>
  <c r="BD104" i="32" s="1"/>
  <c r="L88" i="32"/>
  <c r="P88" i="32"/>
  <c r="AW88" i="32" s="1"/>
  <c r="T88" i="32"/>
  <c r="BA88" i="32" s="1"/>
  <c r="X88" i="32"/>
  <c r="BE88" i="32" s="1"/>
  <c r="S88" i="32"/>
  <c r="AZ88" i="32" s="1"/>
  <c r="Y88" i="32"/>
  <c r="BF88" i="32" s="1"/>
  <c r="U88" i="32"/>
  <c r="BB88" i="32" s="1"/>
  <c r="V88" i="32"/>
  <c r="BC88" i="32" s="1"/>
  <c r="W88" i="32"/>
  <c r="BD88" i="32" s="1"/>
  <c r="Z88" i="32"/>
  <c r="BG88" i="32" s="1"/>
  <c r="Q88" i="32"/>
  <c r="AX88" i="32" s="1"/>
  <c r="R88" i="32"/>
  <c r="AY88" i="32" s="1"/>
  <c r="L72" i="32"/>
  <c r="P72" i="32"/>
  <c r="AW72" i="32" s="1"/>
  <c r="T72" i="32"/>
  <c r="BA72" i="32" s="1"/>
  <c r="X72" i="32"/>
  <c r="BE72" i="32" s="1"/>
  <c r="R72" i="32"/>
  <c r="AY72" i="32" s="1"/>
  <c r="W72" i="32"/>
  <c r="BD72" i="32" s="1"/>
  <c r="S72" i="32"/>
  <c r="AZ72" i="32" s="1"/>
  <c r="Z72" i="32"/>
  <c r="BG72" i="32" s="1"/>
  <c r="U72" i="32"/>
  <c r="BB72" i="32" s="1"/>
  <c r="Y72" i="32"/>
  <c r="BF72" i="32" s="1"/>
  <c r="Q72" i="32"/>
  <c r="AX72" i="32" s="1"/>
  <c r="V72" i="32"/>
  <c r="BC72" i="32" s="1"/>
  <c r="R95" i="32"/>
  <c r="AY95" i="32" s="1"/>
  <c r="V95" i="32"/>
  <c r="BC95" i="32" s="1"/>
  <c r="Z95" i="32"/>
  <c r="BG95" i="32" s="1"/>
  <c r="L95" i="32"/>
  <c r="Q95" i="32"/>
  <c r="AX95" i="32" s="1"/>
  <c r="W95" i="32"/>
  <c r="BD95" i="32" s="1"/>
  <c r="U95" i="32"/>
  <c r="BB95" i="32" s="1"/>
  <c r="P95" i="32"/>
  <c r="AW95" i="32" s="1"/>
  <c r="X95" i="32"/>
  <c r="BE95" i="32" s="1"/>
  <c r="Y95" i="32"/>
  <c r="BF95" i="32" s="1"/>
  <c r="S95" i="32"/>
  <c r="AZ95" i="32" s="1"/>
  <c r="T95" i="32"/>
  <c r="BA95" i="32" s="1"/>
  <c r="Q83" i="32"/>
  <c r="AX83" i="32" s="1"/>
  <c r="U83" i="32"/>
  <c r="BB83" i="32" s="1"/>
  <c r="Y83" i="32"/>
  <c r="BF83" i="32" s="1"/>
  <c r="L83" i="32"/>
  <c r="R83" i="32"/>
  <c r="AY83" i="32" s="1"/>
  <c r="W83" i="32"/>
  <c r="BD83" i="32" s="1"/>
  <c r="S83" i="32"/>
  <c r="AZ83" i="32" s="1"/>
  <c r="X83" i="32"/>
  <c r="BE83" i="32" s="1"/>
  <c r="T83" i="32"/>
  <c r="BA83" i="32" s="1"/>
  <c r="P83" i="32"/>
  <c r="AW83" i="32" s="1"/>
  <c r="V83" i="32"/>
  <c r="BC83" i="32" s="1"/>
  <c r="Z83" i="32"/>
  <c r="BG83" i="32" s="1"/>
  <c r="Q65" i="32"/>
  <c r="AX65" i="32" s="1"/>
  <c r="U65" i="32"/>
  <c r="BB65" i="32" s="1"/>
  <c r="Y65" i="32"/>
  <c r="BF65" i="32" s="1"/>
  <c r="T65" i="32"/>
  <c r="BA65" i="32" s="1"/>
  <c r="Z65" i="32"/>
  <c r="BG65" i="32" s="1"/>
  <c r="R65" i="32"/>
  <c r="AY65" i="32" s="1"/>
  <c r="X65" i="32"/>
  <c r="BE65" i="32" s="1"/>
  <c r="L65" i="32"/>
  <c r="S65" i="32"/>
  <c r="AZ65" i="32" s="1"/>
  <c r="P65" i="32"/>
  <c r="AW65" i="32" s="1"/>
  <c r="V65" i="32"/>
  <c r="BC65" i="32" s="1"/>
  <c r="W65" i="32"/>
  <c r="BD65" i="32" s="1"/>
  <c r="L92" i="32"/>
  <c r="P92" i="32"/>
  <c r="AW92" i="32" s="1"/>
  <c r="T92" i="32"/>
  <c r="BA92" i="32" s="1"/>
  <c r="X92" i="32"/>
  <c r="BE92" i="32" s="1"/>
  <c r="Q92" i="32"/>
  <c r="AX92" i="32" s="1"/>
  <c r="V92" i="32"/>
  <c r="BC92" i="32" s="1"/>
  <c r="S92" i="32"/>
  <c r="AZ92" i="32" s="1"/>
  <c r="Z92" i="32"/>
  <c r="BG92" i="32" s="1"/>
  <c r="W92" i="32"/>
  <c r="BD92" i="32" s="1"/>
  <c r="Y92" i="32"/>
  <c r="BF92" i="32" s="1"/>
  <c r="R92" i="32"/>
  <c r="AY92" i="32" s="1"/>
  <c r="U92" i="32"/>
  <c r="BB92" i="32" s="1"/>
  <c r="Q103" i="32"/>
  <c r="AX103" i="32" s="1"/>
  <c r="U103" i="32"/>
  <c r="BB103" i="32" s="1"/>
  <c r="Y103" i="32"/>
  <c r="BF103" i="32" s="1"/>
  <c r="P103" i="32"/>
  <c r="AW103" i="32" s="1"/>
  <c r="V103" i="32"/>
  <c r="BC103" i="32" s="1"/>
  <c r="L103" i="32"/>
  <c r="S103" i="32"/>
  <c r="AZ103" i="32" s="1"/>
  <c r="Z103" i="32"/>
  <c r="BG103" i="32" s="1"/>
  <c r="T103" i="32"/>
  <c r="BA103" i="32" s="1"/>
  <c r="W103" i="32"/>
  <c r="BD103" i="32" s="1"/>
  <c r="X103" i="32"/>
  <c r="BE103" i="32" s="1"/>
  <c r="R103" i="32"/>
  <c r="AY103" i="32" s="1"/>
  <c r="Q67" i="32"/>
  <c r="AX67" i="32" s="1"/>
  <c r="U67" i="32"/>
  <c r="BB67" i="32" s="1"/>
  <c r="Y67" i="32"/>
  <c r="BF67" i="32" s="1"/>
  <c r="S67" i="32"/>
  <c r="AZ67" i="32" s="1"/>
  <c r="X67" i="32"/>
  <c r="BE67" i="32" s="1"/>
  <c r="P67" i="32"/>
  <c r="AW67" i="32" s="1"/>
  <c r="W67" i="32"/>
  <c r="BD67" i="32" s="1"/>
  <c r="R67" i="32"/>
  <c r="AY67" i="32" s="1"/>
  <c r="Z67" i="32"/>
  <c r="BG67" i="32" s="1"/>
  <c r="L67" i="32"/>
  <c r="V67" i="32"/>
  <c r="BC67" i="32" s="1"/>
  <c r="T67" i="32"/>
  <c r="BA67" i="32" s="1"/>
  <c r="Q86" i="32"/>
  <c r="AX86" i="32" s="1"/>
  <c r="U86" i="32"/>
  <c r="BB86" i="32" s="1"/>
  <c r="Y86" i="32"/>
  <c r="BF86" i="32" s="1"/>
  <c r="P86" i="32"/>
  <c r="AW86" i="32" s="1"/>
  <c r="V86" i="32"/>
  <c r="BC86" i="32" s="1"/>
  <c r="T86" i="32"/>
  <c r="BA86" i="32" s="1"/>
  <c r="L86" i="32"/>
  <c r="W86" i="32"/>
  <c r="BD86" i="32" s="1"/>
  <c r="X86" i="32"/>
  <c r="BE86" i="32" s="1"/>
  <c r="S86" i="32"/>
  <c r="AZ86" i="32" s="1"/>
  <c r="Z86" i="32"/>
  <c r="BG86" i="32" s="1"/>
  <c r="R86" i="32"/>
  <c r="AY86" i="32" s="1"/>
  <c r="R119" i="32"/>
  <c r="AY119" i="32" s="1"/>
  <c r="V119" i="32"/>
  <c r="BC119" i="32" s="1"/>
  <c r="Z119" i="32"/>
  <c r="BG119" i="32" s="1"/>
  <c r="T119" i="32"/>
  <c r="BA119" i="32" s="1"/>
  <c r="Y119" i="32"/>
  <c r="BF119" i="32" s="1"/>
  <c r="P119" i="32"/>
  <c r="AW119" i="32" s="1"/>
  <c r="Q119" i="32"/>
  <c r="AX119" i="32" s="1"/>
  <c r="S119" i="32"/>
  <c r="AZ119" i="32" s="1"/>
  <c r="L119" i="32"/>
  <c r="U119" i="32"/>
  <c r="BB119" i="32" s="1"/>
  <c r="W119" i="32"/>
  <c r="BD119" i="32" s="1"/>
  <c r="X119" i="32"/>
  <c r="BE119" i="32" s="1"/>
  <c r="R116" i="32"/>
  <c r="AY116" i="32" s="1"/>
  <c r="V116" i="32"/>
  <c r="BC116" i="32" s="1"/>
  <c r="Z116" i="32"/>
  <c r="BG116" i="32" s="1"/>
  <c r="P116" i="32"/>
  <c r="AW116" i="32" s="1"/>
  <c r="U116" i="32"/>
  <c r="BB116" i="32" s="1"/>
  <c r="L116" i="32"/>
  <c r="Q116" i="32"/>
  <c r="AX116" i="32" s="1"/>
  <c r="W116" i="32"/>
  <c r="BD116" i="32" s="1"/>
  <c r="Y116" i="32"/>
  <c r="BF116" i="32" s="1"/>
  <c r="S116" i="32"/>
  <c r="AZ116" i="32" s="1"/>
  <c r="T116" i="32"/>
  <c r="BA116" i="32" s="1"/>
  <c r="X116" i="32"/>
  <c r="BE116" i="32" s="1"/>
  <c r="R84" i="32"/>
  <c r="AY84" i="32" s="1"/>
  <c r="V84" i="32"/>
  <c r="BC84" i="32" s="1"/>
  <c r="Z84" i="32"/>
  <c r="BG84" i="32" s="1"/>
  <c r="S84" i="32"/>
  <c r="AZ84" i="32" s="1"/>
  <c r="X84" i="32"/>
  <c r="BE84" i="32" s="1"/>
  <c r="P84" i="32"/>
  <c r="AW84" i="32" s="1"/>
  <c r="W84" i="32"/>
  <c r="BD84" i="32" s="1"/>
  <c r="T84" i="32"/>
  <c r="BA84" i="32" s="1"/>
  <c r="L84" i="32"/>
  <c r="U84" i="32"/>
  <c r="BB84" i="32" s="1"/>
  <c r="Q84" i="32"/>
  <c r="AX84" i="32" s="1"/>
  <c r="Y84" i="32"/>
  <c r="BF84" i="32" s="1"/>
  <c r="S107" i="32"/>
  <c r="AZ107" i="32" s="1"/>
  <c r="W107" i="32"/>
  <c r="BD107" i="32" s="1"/>
  <c r="T107" i="32"/>
  <c r="BA107" i="32" s="1"/>
  <c r="Y107" i="32"/>
  <c r="BF107" i="32" s="1"/>
  <c r="L107" i="32"/>
  <c r="R107" i="32"/>
  <c r="AY107" i="32" s="1"/>
  <c r="Z107" i="32"/>
  <c r="BG107" i="32" s="1"/>
  <c r="U107" i="32"/>
  <c r="BB107" i="32" s="1"/>
  <c r="P107" i="32"/>
  <c r="AW107" i="32" s="1"/>
  <c r="Q107" i="32"/>
  <c r="AX107" i="32" s="1"/>
  <c r="V107" i="32"/>
  <c r="BC107" i="32" s="1"/>
  <c r="X107" i="32"/>
  <c r="BE107" i="32" s="1"/>
  <c r="S108" i="32"/>
  <c r="AZ108" i="32" s="1"/>
  <c r="W108" i="32"/>
  <c r="BD108" i="32" s="1"/>
  <c r="P108" i="32"/>
  <c r="AW108" i="32" s="1"/>
  <c r="U108" i="32"/>
  <c r="BB108" i="32" s="1"/>
  <c r="Z108" i="32"/>
  <c r="BG108" i="32" s="1"/>
  <c r="V108" i="32"/>
  <c r="BC108" i="32" s="1"/>
  <c r="Q108" i="32"/>
  <c r="AX108" i="32" s="1"/>
  <c r="X108" i="32"/>
  <c r="BE108" i="32" s="1"/>
  <c r="Y108" i="32"/>
  <c r="BF108" i="32" s="1"/>
  <c r="R108" i="32"/>
  <c r="AY108" i="32" s="1"/>
  <c r="T108" i="32"/>
  <c r="BA108" i="32" s="1"/>
  <c r="L108" i="32"/>
  <c r="R74" i="32"/>
  <c r="AY74" i="32" s="1"/>
  <c r="V74" i="32"/>
  <c r="BC74" i="32" s="1"/>
  <c r="L74" i="32"/>
  <c r="Q74" i="32"/>
  <c r="AX74" i="32" s="1"/>
  <c r="W74" i="32"/>
  <c r="BD74" i="32" s="1"/>
  <c r="U74" i="32"/>
  <c r="BB74" i="32" s="1"/>
  <c r="P74" i="32"/>
  <c r="AW74" i="32" s="1"/>
  <c r="X74" i="32"/>
  <c r="BE74" i="32" s="1"/>
  <c r="S74" i="32"/>
  <c r="AZ74" i="32" s="1"/>
  <c r="Y74" i="32"/>
  <c r="BF74" i="32" s="1"/>
  <c r="Z74" i="32"/>
  <c r="BG74" i="32" s="1"/>
  <c r="T74" i="32"/>
  <c r="BA74" i="32" s="1"/>
  <c r="L100" i="32"/>
  <c r="P100" i="32"/>
  <c r="AW100" i="32" s="1"/>
  <c r="T100" i="32"/>
  <c r="BA100" i="32" s="1"/>
  <c r="X100" i="32"/>
  <c r="BE100" i="32" s="1"/>
  <c r="U100" i="32"/>
  <c r="BB100" i="32" s="1"/>
  <c r="Z100" i="32"/>
  <c r="BG100" i="32" s="1"/>
  <c r="R100" i="32"/>
  <c r="AY100" i="32" s="1"/>
  <c r="Y100" i="32"/>
  <c r="BF100" i="32" s="1"/>
  <c r="S100" i="32"/>
  <c r="AZ100" i="32" s="1"/>
  <c r="W100" i="32"/>
  <c r="BD100" i="32" s="1"/>
  <c r="Q100" i="32"/>
  <c r="AX100" i="32" s="1"/>
  <c r="V100" i="32"/>
  <c r="BC100" i="32" s="1"/>
  <c r="L115" i="32"/>
  <c r="P115" i="32"/>
  <c r="AW115" i="32" s="1"/>
  <c r="T115" i="32"/>
  <c r="BA115" i="32" s="1"/>
  <c r="X115" i="32"/>
  <c r="BE115" i="32" s="1"/>
  <c r="S115" i="32"/>
  <c r="AZ115" i="32" s="1"/>
  <c r="Y115" i="32"/>
  <c r="BF115" i="32" s="1"/>
  <c r="U115" i="32"/>
  <c r="BB115" i="32" s="1"/>
  <c r="Z115" i="32"/>
  <c r="BG115" i="32" s="1"/>
  <c r="R115" i="32"/>
  <c r="AY115" i="32" s="1"/>
  <c r="V115" i="32"/>
  <c r="BC115" i="32" s="1"/>
  <c r="W115" i="32"/>
  <c r="BD115" i="32" s="1"/>
  <c r="Q115" i="32"/>
  <c r="AX115" i="32" s="1"/>
  <c r="R114" i="32"/>
  <c r="AY114" i="32" s="1"/>
  <c r="V114" i="32"/>
  <c r="BC114" i="32" s="1"/>
  <c r="Z114" i="32"/>
  <c r="BG114" i="32" s="1"/>
  <c r="L114" i="32"/>
  <c r="Q114" i="32"/>
  <c r="AX114" i="32" s="1"/>
  <c r="T114" i="32"/>
  <c r="BA114" i="32" s="1"/>
  <c r="Y114" i="32"/>
  <c r="BF114" i="32" s="1"/>
  <c r="U114" i="32"/>
  <c r="BB114" i="32" s="1"/>
  <c r="W114" i="32"/>
  <c r="BD114" i="32" s="1"/>
  <c r="X114" i="32"/>
  <c r="BE114" i="32" s="1"/>
  <c r="P114" i="32"/>
  <c r="AW114" i="32" s="1"/>
  <c r="S114" i="32"/>
  <c r="AZ114" i="32" s="1"/>
  <c r="S87" i="32"/>
  <c r="AZ87" i="32" s="1"/>
  <c r="W87" i="32"/>
  <c r="BD87" i="32" s="1"/>
  <c r="P87" i="32"/>
  <c r="AW87" i="32" s="1"/>
  <c r="U87" i="32"/>
  <c r="BB87" i="32" s="1"/>
  <c r="Z87" i="32"/>
  <c r="BG87" i="32" s="1"/>
  <c r="V87" i="32"/>
  <c r="BC87" i="32" s="1"/>
  <c r="X87" i="32"/>
  <c r="BE87" i="32" s="1"/>
  <c r="Q87" i="32"/>
  <c r="AX87" i="32" s="1"/>
  <c r="Y87" i="32"/>
  <c r="BF87" i="32" s="1"/>
  <c r="R87" i="32"/>
  <c r="AY87" i="32" s="1"/>
  <c r="T87" i="32"/>
  <c r="BA87" i="32" s="1"/>
  <c r="L87" i="32"/>
  <c r="L75" i="32"/>
  <c r="P75" i="32"/>
  <c r="AW75" i="32" s="1"/>
  <c r="T75" i="32"/>
  <c r="BA75" i="32" s="1"/>
  <c r="X75" i="32"/>
  <c r="BE75" i="32" s="1"/>
  <c r="U75" i="32"/>
  <c r="BB75" i="32" s="1"/>
  <c r="Z75" i="32"/>
  <c r="BG75" i="32" s="1"/>
  <c r="Q75" i="32"/>
  <c r="AX75" i="32" s="1"/>
  <c r="V75" i="32"/>
  <c r="BC75" i="32" s="1"/>
  <c r="R75" i="32"/>
  <c r="AY75" i="32" s="1"/>
  <c r="S75" i="32"/>
  <c r="AZ75" i="32" s="1"/>
  <c r="W75" i="32"/>
  <c r="BD75" i="32" s="1"/>
  <c r="Y75" i="32"/>
  <c r="BF75" i="32" s="1"/>
  <c r="S109" i="32"/>
  <c r="AZ109" i="32" s="1"/>
  <c r="W109" i="32"/>
  <c r="BD109" i="32" s="1"/>
  <c r="L109" i="32"/>
  <c r="Q109" i="32"/>
  <c r="AX109" i="32" s="1"/>
  <c r="V109" i="32"/>
  <c r="BC109" i="32" s="1"/>
  <c r="R109" i="32"/>
  <c r="AY109" i="32" s="1"/>
  <c r="Y109" i="32"/>
  <c r="BF109" i="32" s="1"/>
  <c r="T109" i="32"/>
  <c r="BA109" i="32" s="1"/>
  <c r="Z109" i="32"/>
  <c r="BG109" i="32" s="1"/>
  <c r="P109" i="32"/>
  <c r="AW109" i="32" s="1"/>
  <c r="U109" i="32"/>
  <c r="BB109" i="32" s="1"/>
  <c r="X109" i="32"/>
  <c r="BE109" i="32" s="1"/>
  <c r="R98" i="32"/>
  <c r="AY98" i="32" s="1"/>
  <c r="V98" i="32"/>
  <c r="BC98" i="32" s="1"/>
  <c r="Z98" i="32"/>
  <c r="BG98" i="32" s="1"/>
  <c r="L98" i="32"/>
  <c r="Q98" i="32"/>
  <c r="AX98" i="32" s="1"/>
  <c r="W98" i="32"/>
  <c r="BD98" i="32" s="1"/>
  <c r="S98" i="32"/>
  <c r="AZ98" i="32" s="1"/>
  <c r="Y98" i="32"/>
  <c r="BF98" i="32" s="1"/>
  <c r="T98" i="32"/>
  <c r="BA98" i="32" s="1"/>
  <c r="U98" i="32"/>
  <c r="BB98" i="32" s="1"/>
  <c r="X98" i="32"/>
  <c r="BE98" i="32" s="1"/>
  <c r="P98" i="32"/>
  <c r="AW98" i="32" s="1"/>
  <c r="L121" i="32"/>
  <c r="P121" i="32"/>
  <c r="AW121" i="32" s="1"/>
  <c r="T121" i="32"/>
  <c r="BA121" i="32" s="1"/>
  <c r="X121" i="32"/>
  <c r="BE121" i="32" s="1"/>
  <c r="R121" i="32"/>
  <c r="AY121" i="32" s="1"/>
  <c r="W121" i="32"/>
  <c r="BD121" i="32" s="1"/>
  <c r="Q121" i="32"/>
  <c r="AX121" i="32" s="1"/>
  <c r="S121" i="32"/>
  <c r="AZ121" i="32" s="1"/>
  <c r="Z121" i="32"/>
  <c r="BG121" i="32" s="1"/>
  <c r="U121" i="32"/>
  <c r="BB121" i="32" s="1"/>
  <c r="V121" i="32"/>
  <c r="BC121" i="32" s="1"/>
  <c r="Y121" i="32"/>
  <c r="BF121" i="32" s="1"/>
  <c r="L79" i="32"/>
  <c r="P79" i="32"/>
  <c r="AW79" i="32" s="1"/>
  <c r="T79" i="32"/>
  <c r="BA79" i="32" s="1"/>
  <c r="X79" i="32"/>
  <c r="BE79" i="32" s="1"/>
  <c r="R79" i="32"/>
  <c r="AY79" i="32" s="1"/>
  <c r="W79" i="32"/>
  <c r="BD79" i="32" s="1"/>
  <c r="S79" i="32"/>
  <c r="AZ79" i="32" s="1"/>
  <c r="Y79" i="32"/>
  <c r="BF79" i="32" s="1"/>
  <c r="Z79" i="32"/>
  <c r="BG79" i="32" s="1"/>
  <c r="Q79" i="32"/>
  <c r="AX79" i="32" s="1"/>
  <c r="V79" i="32"/>
  <c r="BC79" i="32" s="1"/>
  <c r="U79" i="32"/>
  <c r="BB79" i="32" s="1"/>
  <c r="Q71" i="32"/>
  <c r="AX71" i="32" s="1"/>
  <c r="U71" i="32"/>
  <c r="BB71" i="32" s="1"/>
  <c r="Y71" i="32"/>
  <c r="BF71" i="32" s="1"/>
  <c r="P71" i="32"/>
  <c r="AW71" i="32" s="1"/>
  <c r="V71" i="32"/>
  <c r="BC71" i="32" s="1"/>
  <c r="W71" i="32"/>
  <c r="BD71" i="32" s="1"/>
  <c r="R71" i="32"/>
  <c r="AY71" i="32" s="1"/>
  <c r="X71" i="32"/>
  <c r="BE71" i="32" s="1"/>
  <c r="T71" i="32"/>
  <c r="BA71" i="32" s="1"/>
  <c r="L71" i="32"/>
  <c r="Z71" i="32"/>
  <c r="BG71" i="32" s="1"/>
  <c r="S71" i="32"/>
  <c r="AZ71" i="32" s="1"/>
  <c r="Q112" i="32"/>
  <c r="AX112" i="32" s="1"/>
  <c r="U112" i="32"/>
  <c r="BB112" i="32" s="1"/>
  <c r="Y112" i="32"/>
  <c r="BF112" i="32" s="1"/>
  <c r="T112" i="32"/>
  <c r="BA112" i="32" s="1"/>
  <c r="Z112" i="32"/>
  <c r="BG112" i="32" s="1"/>
  <c r="L112" i="32"/>
  <c r="S112" i="32"/>
  <c r="AZ112" i="32" s="1"/>
  <c r="V112" i="32"/>
  <c r="BC112" i="32" s="1"/>
  <c r="W112" i="32"/>
  <c r="BD112" i="32" s="1"/>
  <c r="X112" i="32"/>
  <c r="BE112" i="32" s="1"/>
  <c r="P112" i="32"/>
  <c r="AW112" i="32" s="1"/>
  <c r="R112" i="32"/>
  <c r="AY112" i="32" s="1"/>
  <c r="Q96" i="32"/>
  <c r="AX96" i="32" s="1"/>
  <c r="U96" i="32"/>
  <c r="BB96" i="32" s="1"/>
  <c r="Y96" i="32"/>
  <c r="BF96" i="32" s="1"/>
  <c r="S96" i="32"/>
  <c r="AZ96" i="32" s="1"/>
  <c r="X96" i="32"/>
  <c r="BE96" i="32" s="1"/>
  <c r="R96" i="32"/>
  <c r="AY96" i="32" s="1"/>
  <c r="Z96" i="32"/>
  <c r="BG96" i="32" s="1"/>
  <c r="L96" i="32"/>
  <c r="T96" i="32"/>
  <c r="BA96" i="32" s="1"/>
  <c r="P96" i="32"/>
  <c r="AW96" i="32" s="1"/>
  <c r="V96" i="32"/>
  <c r="BC96" i="32" s="1"/>
  <c r="W96" i="32"/>
  <c r="BD96" i="32" s="1"/>
  <c r="R80" i="32"/>
  <c r="AY80" i="32" s="1"/>
  <c r="V80" i="32"/>
  <c r="BC80" i="32" s="1"/>
  <c r="Z80" i="32"/>
  <c r="BG80" i="32" s="1"/>
  <c r="S80" i="32"/>
  <c r="AZ80" i="32" s="1"/>
  <c r="X80" i="32"/>
  <c r="BE80" i="32" s="1"/>
  <c r="T80" i="32"/>
  <c r="BA80" i="32" s="1"/>
  <c r="Y80" i="32"/>
  <c r="BF80" i="32" s="1"/>
  <c r="P80" i="32"/>
  <c r="AW80" i="32" s="1"/>
  <c r="U80" i="32"/>
  <c r="BB80" i="32" s="1"/>
  <c r="W80" i="32"/>
  <c r="BD80" i="32" s="1"/>
  <c r="L80" i="32"/>
  <c r="Q80" i="32"/>
  <c r="AX80" i="32" s="1"/>
  <c r="R123" i="32"/>
  <c r="AY123" i="32" s="1"/>
  <c r="V123" i="32"/>
  <c r="BC123" i="32" s="1"/>
  <c r="Z123" i="32"/>
  <c r="BG123" i="32" s="1"/>
  <c r="L123" i="32"/>
  <c r="Q123" i="32"/>
  <c r="AX123" i="32" s="1"/>
  <c r="W123" i="32"/>
  <c r="BD123" i="32" s="1"/>
  <c r="U123" i="32"/>
  <c r="BB123" i="32" s="1"/>
  <c r="P123" i="32"/>
  <c r="AW123" i="32" s="1"/>
  <c r="X123" i="32"/>
  <c r="BE123" i="32" s="1"/>
  <c r="S123" i="32"/>
  <c r="AZ123" i="32" s="1"/>
  <c r="Y123" i="32"/>
  <c r="BF123" i="32" s="1"/>
  <c r="T123" i="32"/>
  <c r="BA123" i="32" s="1"/>
  <c r="AL66" i="32"/>
  <c r="BS66" i="32" s="1"/>
  <c r="AL68" i="32"/>
  <c r="BS68" i="32" s="1"/>
  <c r="AL70" i="32"/>
  <c r="BS70" i="32" s="1"/>
  <c r="AL65" i="32"/>
  <c r="BS65" i="32" s="1"/>
  <c r="AL67" i="32"/>
  <c r="BS67" i="32" s="1"/>
  <c r="AL71" i="32"/>
  <c r="BS71" i="32" s="1"/>
  <c r="AL69" i="32"/>
  <c r="BS69" i="32" s="1"/>
  <c r="AL74" i="32"/>
  <c r="BS74" i="32" s="1"/>
  <c r="AL75" i="32"/>
  <c r="BS75" i="32" s="1"/>
  <c r="AL78" i="32"/>
  <c r="BS78" i="32" s="1"/>
  <c r="AL77" i="32"/>
  <c r="BS77" i="32" s="1"/>
  <c r="AL72" i="32"/>
  <c r="BS72" i="32" s="1"/>
  <c r="AL79" i="32"/>
  <c r="BS79" i="32" s="1"/>
  <c r="AL80" i="32"/>
  <c r="BS80" i="32" s="1"/>
  <c r="AL82" i="32"/>
  <c r="BS82" i="32" s="1"/>
  <c r="AL73" i="32"/>
  <c r="BS73" i="32" s="1"/>
  <c r="AL76" i="32"/>
  <c r="BS76" i="32" s="1"/>
  <c r="AL83" i="32"/>
  <c r="BS83" i="32" s="1"/>
  <c r="AL86" i="32"/>
  <c r="BS86" i="32" s="1"/>
  <c r="AL89" i="32"/>
  <c r="BS89" i="32" s="1"/>
  <c r="AL91" i="32"/>
  <c r="BS91" i="32" s="1"/>
  <c r="AL84" i="32"/>
  <c r="BS84" i="32" s="1"/>
  <c r="AL85" i="32"/>
  <c r="BS85" i="32" s="1"/>
  <c r="AL87" i="32"/>
  <c r="BS87" i="32" s="1"/>
  <c r="AL90" i="32"/>
  <c r="BS90" i="32" s="1"/>
  <c r="AL93" i="32"/>
  <c r="BS93" i="32" s="1"/>
  <c r="AL96" i="32"/>
  <c r="BS96" i="32" s="1"/>
  <c r="AL81" i="32"/>
  <c r="BS81" i="32" s="1"/>
  <c r="AL88" i="32"/>
  <c r="BS88" i="32" s="1"/>
  <c r="AL92" i="32"/>
  <c r="BS92" i="32" s="1"/>
  <c r="AL94" i="32"/>
  <c r="BS94" i="32" s="1"/>
  <c r="AL97" i="32"/>
  <c r="BS97" i="32" s="1"/>
  <c r="AL98" i="32"/>
  <c r="BS98" i="32" s="1"/>
  <c r="AL100" i="32"/>
  <c r="BS100" i="32" s="1"/>
  <c r="AL105" i="32"/>
  <c r="BS105" i="32" s="1"/>
  <c r="AL95" i="32"/>
  <c r="BS95" i="32" s="1"/>
  <c r="AL101" i="32"/>
  <c r="BS101" i="32" s="1"/>
  <c r="AL103" i="32"/>
  <c r="BS103" i="32" s="1"/>
  <c r="AL104" i="32"/>
  <c r="BS104" i="32" s="1"/>
  <c r="AL106" i="32"/>
  <c r="BS106" i="32" s="1"/>
  <c r="AL108" i="32"/>
  <c r="BS108" i="32" s="1"/>
  <c r="AL107" i="32"/>
  <c r="BS107" i="32" s="1"/>
  <c r="AL111" i="32"/>
  <c r="BS111" i="32" s="1"/>
  <c r="AL112" i="32"/>
  <c r="BS112" i="32" s="1"/>
  <c r="AL113" i="32"/>
  <c r="BS113" i="32" s="1"/>
  <c r="AL116" i="32"/>
  <c r="BS116" i="32" s="1"/>
  <c r="AL99" i="32"/>
  <c r="BS99" i="32" s="1"/>
  <c r="AL109" i="32"/>
  <c r="BS109" i="32" s="1"/>
  <c r="AL110" i="32"/>
  <c r="BS110" i="32" s="1"/>
  <c r="AL115" i="32"/>
  <c r="BS115" i="32" s="1"/>
  <c r="AL118" i="32"/>
  <c r="BS118" i="32" s="1"/>
  <c r="AL119" i="32"/>
  <c r="BS119" i="32" s="1"/>
  <c r="AL120" i="32"/>
  <c r="BS120" i="32" s="1"/>
  <c r="AL102" i="32"/>
  <c r="BS102" i="32" s="1"/>
  <c r="AL114" i="32"/>
  <c r="BS114" i="32" s="1"/>
  <c r="AL124" i="32"/>
  <c r="BS124" i="32" s="1"/>
  <c r="AL121" i="32"/>
  <c r="BS121" i="32" s="1"/>
  <c r="AL122" i="32"/>
  <c r="BS122" i="32" s="1"/>
  <c r="AL117" i="32"/>
  <c r="BS117" i="32" s="1"/>
  <c r="AL123" i="32"/>
  <c r="BS123" i="32" s="1"/>
  <c r="AL125" i="32"/>
  <c r="BS125" i="32" s="1"/>
  <c r="AL1" i="32"/>
  <c r="AM3" i="32"/>
  <c r="AM69" i="32" l="1"/>
  <c r="BT69" i="32" s="1"/>
  <c r="AM66" i="32"/>
  <c r="BT66" i="32" s="1"/>
  <c r="AM68" i="32"/>
  <c r="BT68" i="32" s="1"/>
  <c r="AM70" i="32"/>
  <c r="BT70" i="32" s="1"/>
  <c r="AM65" i="32"/>
  <c r="BT65" i="32" s="1"/>
  <c r="AM67" i="32"/>
  <c r="BT67" i="32" s="1"/>
  <c r="AM71" i="32"/>
  <c r="BT71" i="32" s="1"/>
  <c r="AM72" i="32"/>
  <c r="BT72" i="32" s="1"/>
  <c r="AM73" i="32"/>
  <c r="BT73" i="32" s="1"/>
  <c r="AM76" i="32"/>
  <c r="BT76" i="32" s="1"/>
  <c r="AM83" i="32"/>
  <c r="BT83" i="32" s="1"/>
  <c r="AM74" i="32"/>
  <c r="BT74" i="32" s="1"/>
  <c r="AM77" i="32"/>
  <c r="BT77" i="32" s="1"/>
  <c r="AM78" i="32"/>
  <c r="BT78" i="32" s="1"/>
  <c r="AM81" i="32"/>
  <c r="BT81" i="32" s="1"/>
  <c r="AM92" i="32"/>
  <c r="BT92" i="32" s="1"/>
  <c r="AM75" i="32"/>
  <c r="BT75" i="32" s="1"/>
  <c r="AM80" i="32"/>
  <c r="BT80" i="32" s="1"/>
  <c r="AM82" i="32"/>
  <c r="BT82" i="32" s="1"/>
  <c r="AM84" i="32"/>
  <c r="BT84" i="32" s="1"/>
  <c r="AM85" i="32"/>
  <c r="BT85" i="32" s="1"/>
  <c r="AM86" i="32"/>
  <c r="BT86" i="32" s="1"/>
  <c r="AM88" i="32"/>
  <c r="BT88" i="32" s="1"/>
  <c r="AM79" i="32"/>
  <c r="BT79" i="32" s="1"/>
  <c r="AM87" i="32"/>
  <c r="BT87" i="32" s="1"/>
  <c r="AM94" i="32"/>
  <c r="BT94" i="32" s="1"/>
  <c r="AM97" i="32"/>
  <c r="BT97" i="32" s="1"/>
  <c r="AM98" i="32"/>
  <c r="BT98" i="32" s="1"/>
  <c r="AM91" i="32"/>
  <c r="BT91" i="32" s="1"/>
  <c r="AM93" i="32"/>
  <c r="BT93" i="32" s="1"/>
  <c r="AM96" i="32"/>
  <c r="BT96" i="32" s="1"/>
  <c r="AM95" i="32"/>
  <c r="BT95" i="32" s="1"/>
  <c r="AM89" i="32"/>
  <c r="BT89" i="32" s="1"/>
  <c r="AM99" i="32"/>
  <c r="BT99" i="32" s="1"/>
  <c r="AM102" i="32"/>
  <c r="BT102" i="32" s="1"/>
  <c r="AM109" i="32"/>
  <c r="BT109" i="32" s="1"/>
  <c r="AM110" i="32"/>
  <c r="BT110" i="32" s="1"/>
  <c r="AM112" i="32"/>
  <c r="BT112" i="32" s="1"/>
  <c r="AM101" i="32"/>
  <c r="BT101" i="32" s="1"/>
  <c r="AM103" i="32"/>
  <c r="BT103" i="32" s="1"/>
  <c r="AM104" i="32"/>
  <c r="BT104" i="32" s="1"/>
  <c r="AM105" i="32"/>
  <c r="BT105" i="32" s="1"/>
  <c r="AM106" i="32"/>
  <c r="BT106" i="32" s="1"/>
  <c r="AM108" i="32"/>
  <c r="BT108" i="32" s="1"/>
  <c r="AM114" i="32"/>
  <c r="BT114" i="32" s="1"/>
  <c r="AM124" i="32"/>
  <c r="BT124" i="32" s="1"/>
  <c r="AM100" i="32"/>
  <c r="BT100" i="32" s="1"/>
  <c r="AM119" i="32"/>
  <c r="BT119" i="32" s="1"/>
  <c r="AM107" i="32"/>
  <c r="BT107" i="32" s="1"/>
  <c r="AM113" i="32"/>
  <c r="BT113" i="32" s="1"/>
  <c r="AM116" i="32"/>
  <c r="BT116" i="32" s="1"/>
  <c r="AM121" i="32"/>
  <c r="BT121" i="32" s="1"/>
  <c r="AM111" i="32"/>
  <c r="BT111" i="32" s="1"/>
  <c r="AM117" i="32"/>
  <c r="BT117" i="32" s="1"/>
  <c r="AM123" i="32"/>
  <c r="BT123" i="32" s="1"/>
  <c r="AM125" i="32"/>
  <c r="BT125" i="32" s="1"/>
  <c r="AM90" i="32"/>
  <c r="BT90" i="32" s="1"/>
  <c r="AM115" i="32"/>
  <c r="BT115" i="32" s="1"/>
  <c r="AM118" i="32"/>
  <c r="BT118" i="32" s="1"/>
  <c r="AM120" i="32"/>
  <c r="BT120" i="32" s="1"/>
  <c r="AM122" i="32"/>
  <c r="BT122" i="32" s="1"/>
  <c r="AM1" i="32"/>
  <c r="AN3" i="32"/>
  <c r="B4" i="33"/>
  <c r="C20" i="28" s="1"/>
  <c r="D20" i="28" s="1"/>
  <c r="C39" i="28"/>
  <c r="C38" i="28"/>
  <c r="AN65" i="32" l="1"/>
  <c r="BU65" i="32" s="1"/>
  <c r="AN67" i="32"/>
  <c r="BU67" i="32" s="1"/>
  <c r="AN71" i="32"/>
  <c r="BU71" i="32" s="1"/>
  <c r="AN72" i="32"/>
  <c r="BU72" i="32" s="1"/>
  <c r="AN69" i="32"/>
  <c r="BU69" i="32" s="1"/>
  <c r="AN66" i="32"/>
  <c r="BU66" i="32" s="1"/>
  <c r="AN70" i="32"/>
  <c r="BU70" i="32" s="1"/>
  <c r="AN68" i="32"/>
  <c r="BU68" i="32" s="1"/>
  <c r="AN77" i="32"/>
  <c r="BU77" i="32" s="1"/>
  <c r="AN79" i="32"/>
  <c r="BU79" i="32" s="1"/>
  <c r="AN73" i="32"/>
  <c r="BU73" i="32" s="1"/>
  <c r="AN76" i="32"/>
  <c r="BU76" i="32" s="1"/>
  <c r="AN81" i="32"/>
  <c r="BU81" i="32" s="1"/>
  <c r="AN83" i="32"/>
  <c r="BU83" i="32" s="1"/>
  <c r="AN75" i="32"/>
  <c r="BU75" i="32" s="1"/>
  <c r="AN80" i="32"/>
  <c r="BU80" i="32" s="1"/>
  <c r="AN82" i="32"/>
  <c r="BU82" i="32" s="1"/>
  <c r="AN85" i="32"/>
  <c r="BU85" i="32" s="1"/>
  <c r="AN87" i="32"/>
  <c r="BU87" i="32" s="1"/>
  <c r="AN90" i="32"/>
  <c r="BU90" i="32" s="1"/>
  <c r="AN93" i="32"/>
  <c r="BU93" i="32" s="1"/>
  <c r="AN74" i="32"/>
  <c r="BU74" i="32" s="1"/>
  <c r="AN78" i="32"/>
  <c r="BU78" i="32" s="1"/>
  <c r="AN89" i="32"/>
  <c r="BU89" i="32" s="1"/>
  <c r="AN84" i="32"/>
  <c r="BU84" i="32" s="1"/>
  <c r="AN86" i="32"/>
  <c r="BU86" i="32" s="1"/>
  <c r="AN88" i="32"/>
  <c r="BU88" i="32" s="1"/>
  <c r="AN92" i="32"/>
  <c r="BU92" i="32" s="1"/>
  <c r="AN95" i="32"/>
  <c r="BU95" i="32" s="1"/>
  <c r="AN94" i="32"/>
  <c r="BU94" i="32" s="1"/>
  <c r="AN97" i="32"/>
  <c r="BU97" i="32" s="1"/>
  <c r="AN98" i="32"/>
  <c r="BU98" i="32" s="1"/>
  <c r="AN102" i="32"/>
  <c r="BU102" i="32" s="1"/>
  <c r="AN103" i="32"/>
  <c r="BU103" i="32" s="1"/>
  <c r="AN100" i="32"/>
  <c r="BU100" i="32" s="1"/>
  <c r="AN107" i="32"/>
  <c r="BU107" i="32" s="1"/>
  <c r="AN111" i="32"/>
  <c r="BU111" i="32" s="1"/>
  <c r="AN99" i="32"/>
  <c r="BU99" i="32" s="1"/>
  <c r="AN109" i="32"/>
  <c r="BU109" i="32" s="1"/>
  <c r="AN110" i="32"/>
  <c r="BU110" i="32" s="1"/>
  <c r="AN112" i="32"/>
  <c r="BU112" i="32" s="1"/>
  <c r="AN91" i="32"/>
  <c r="BU91" i="32" s="1"/>
  <c r="AN96" i="32"/>
  <c r="BU96" i="32" s="1"/>
  <c r="AN101" i="32"/>
  <c r="BU101" i="32" s="1"/>
  <c r="AN104" i="32"/>
  <c r="BU104" i="32" s="1"/>
  <c r="AN105" i="32"/>
  <c r="BU105" i="32" s="1"/>
  <c r="AN106" i="32"/>
  <c r="BU106" i="32" s="1"/>
  <c r="AN108" i="32"/>
  <c r="BU108" i="32" s="1"/>
  <c r="AN113" i="32"/>
  <c r="BU113" i="32" s="1"/>
  <c r="AN114" i="32"/>
  <c r="BU114" i="32" s="1"/>
  <c r="AN115" i="32"/>
  <c r="BU115" i="32" s="1"/>
  <c r="AN117" i="32"/>
  <c r="BU117" i="32" s="1"/>
  <c r="AN125" i="32"/>
  <c r="BU125" i="32" s="1"/>
  <c r="AN116" i="32"/>
  <c r="BU116" i="32" s="1"/>
  <c r="AN121" i="32"/>
  <c r="BU121" i="32" s="1"/>
  <c r="AN118" i="32"/>
  <c r="BU118" i="32" s="1"/>
  <c r="AN119" i="32"/>
  <c r="BU119" i="32" s="1"/>
  <c r="AN120" i="32"/>
  <c r="BU120" i="32" s="1"/>
  <c r="AN122" i="32"/>
  <c r="BU122" i="32" s="1"/>
  <c r="AN123" i="32"/>
  <c r="BU123" i="32" s="1"/>
  <c r="AN124" i="32"/>
  <c r="BU124" i="32" s="1"/>
  <c r="C24" i="28"/>
  <c r="D24" i="28" s="1"/>
  <c r="AO3" i="32"/>
  <c r="AN1" i="32"/>
  <c r="C26" i="28"/>
  <c r="D26" i="28" s="1"/>
  <c r="C23" i="28"/>
  <c r="D23" i="28" s="1"/>
  <c r="C21" i="28"/>
  <c r="D21" i="28" s="1"/>
  <c r="C27" i="28"/>
  <c r="D27" i="28" s="1"/>
  <c r="AM9" i="21"/>
  <c r="AN9" i="21"/>
  <c r="AO9" i="21"/>
  <c r="AP9" i="21"/>
  <c r="AQ9" i="21"/>
  <c r="AR9" i="21"/>
  <c r="AS9" i="21"/>
  <c r="AT9" i="21"/>
  <c r="AU9" i="21"/>
  <c r="AM10" i="21"/>
  <c r="AN10" i="21"/>
  <c r="AO10" i="21"/>
  <c r="AP10" i="21"/>
  <c r="AQ10" i="21"/>
  <c r="AR10" i="21"/>
  <c r="AS10" i="21"/>
  <c r="AT10" i="21"/>
  <c r="AU10" i="21"/>
  <c r="AM11" i="21"/>
  <c r="AN11" i="21"/>
  <c r="AO11" i="21"/>
  <c r="AP11" i="21"/>
  <c r="AQ11" i="21"/>
  <c r="AR11" i="21"/>
  <c r="AS11" i="21"/>
  <c r="AT11" i="21"/>
  <c r="AU11" i="21"/>
  <c r="AM12" i="21"/>
  <c r="AN12" i="21"/>
  <c r="AO12" i="21"/>
  <c r="AP12" i="21"/>
  <c r="AQ12" i="21"/>
  <c r="AR12" i="21"/>
  <c r="AS12" i="21"/>
  <c r="AT12" i="21"/>
  <c r="AU12" i="21"/>
  <c r="AM13" i="21"/>
  <c r="AN13" i="21"/>
  <c r="AO13" i="21"/>
  <c r="AP13" i="21"/>
  <c r="AQ13" i="21"/>
  <c r="AR13" i="21"/>
  <c r="AS13" i="21"/>
  <c r="AT13" i="21"/>
  <c r="AU13" i="21"/>
  <c r="AM14" i="21"/>
  <c r="AN14" i="21"/>
  <c r="AO14" i="21"/>
  <c r="AP14" i="21"/>
  <c r="AQ14" i="21"/>
  <c r="AR14" i="21"/>
  <c r="AS14" i="21"/>
  <c r="AT14" i="21"/>
  <c r="AU14" i="21"/>
  <c r="AM15" i="21"/>
  <c r="AN15" i="21"/>
  <c r="AO15" i="21"/>
  <c r="AP15" i="21"/>
  <c r="AQ15" i="21"/>
  <c r="AR15" i="21"/>
  <c r="AS15" i="21"/>
  <c r="AT15" i="21"/>
  <c r="AU15" i="21"/>
  <c r="AM16" i="21"/>
  <c r="AN16" i="21"/>
  <c r="AO16" i="21"/>
  <c r="AP16" i="21"/>
  <c r="AQ16" i="21"/>
  <c r="AR16" i="21"/>
  <c r="AS16" i="21"/>
  <c r="AT16" i="21"/>
  <c r="AU16" i="21"/>
  <c r="AM17" i="21"/>
  <c r="AN17" i="21"/>
  <c r="AO17" i="21"/>
  <c r="AP17" i="21"/>
  <c r="AQ17" i="21"/>
  <c r="AR17" i="21"/>
  <c r="AS17" i="21"/>
  <c r="AT17" i="21"/>
  <c r="AU17" i="21"/>
  <c r="AM18" i="21"/>
  <c r="AN18" i="21"/>
  <c r="AO18" i="21"/>
  <c r="AP18" i="21"/>
  <c r="AQ18" i="21"/>
  <c r="AR18" i="21"/>
  <c r="AS18" i="21"/>
  <c r="AT18" i="21"/>
  <c r="AU18" i="21"/>
  <c r="AM19" i="21"/>
  <c r="AN19" i="21"/>
  <c r="AO19" i="21"/>
  <c r="AP19" i="21"/>
  <c r="AQ19" i="21"/>
  <c r="AR19" i="21"/>
  <c r="AS19" i="21"/>
  <c r="AT19" i="21"/>
  <c r="AU19" i="21"/>
  <c r="AM20" i="21"/>
  <c r="AN20" i="21"/>
  <c r="AO20" i="21"/>
  <c r="AP20" i="21"/>
  <c r="AQ20" i="21"/>
  <c r="AR20" i="21"/>
  <c r="AS20" i="21"/>
  <c r="AT20" i="21"/>
  <c r="AU20" i="21"/>
  <c r="AM21" i="21"/>
  <c r="AN21" i="21"/>
  <c r="AO21" i="21"/>
  <c r="AP21" i="21"/>
  <c r="AQ21" i="21"/>
  <c r="AR21" i="21"/>
  <c r="AS21" i="21"/>
  <c r="AT21" i="21"/>
  <c r="AU21" i="21"/>
  <c r="AM22" i="21"/>
  <c r="AN22" i="21"/>
  <c r="AO22" i="21"/>
  <c r="AP22" i="21"/>
  <c r="AQ22" i="21"/>
  <c r="AR22" i="21"/>
  <c r="AS22" i="21"/>
  <c r="AT22" i="21"/>
  <c r="AU22" i="21"/>
  <c r="AM23" i="21"/>
  <c r="AN23" i="21"/>
  <c r="AO23" i="21"/>
  <c r="AP23" i="21"/>
  <c r="AQ23" i="21"/>
  <c r="AR23" i="21"/>
  <c r="AS23" i="21"/>
  <c r="AT23" i="21"/>
  <c r="AU23" i="21"/>
  <c r="AM24" i="21"/>
  <c r="AN24" i="21"/>
  <c r="AO24" i="21"/>
  <c r="AP24" i="21"/>
  <c r="AQ24" i="21"/>
  <c r="AR24" i="21"/>
  <c r="AS24" i="21"/>
  <c r="AT24" i="21"/>
  <c r="AU24" i="21"/>
  <c r="AM25" i="21"/>
  <c r="AN25" i="21"/>
  <c r="AO25" i="21"/>
  <c r="AP25" i="21"/>
  <c r="AQ25" i="21"/>
  <c r="AR25" i="21"/>
  <c r="AS25" i="21"/>
  <c r="AT25" i="21"/>
  <c r="AU25" i="21"/>
  <c r="AM26" i="21"/>
  <c r="AN26" i="21"/>
  <c r="AO26" i="21"/>
  <c r="AP26" i="21"/>
  <c r="AQ26" i="21"/>
  <c r="AR26" i="21"/>
  <c r="AS26" i="21"/>
  <c r="AT26" i="21"/>
  <c r="AU26" i="21"/>
  <c r="AM27" i="21"/>
  <c r="AN27" i="21"/>
  <c r="AO27" i="21"/>
  <c r="AP27" i="21"/>
  <c r="AQ27" i="21"/>
  <c r="AR27" i="21"/>
  <c r="AS27" i="21"/>
  <c r="AT27" i="21"/>
  <c r="AU27" i="21"/>
  <c r="AU28" i="21"/>
  <c r="AU29" i="21"/>
  <c r="AU30" i="21"/>
  <c r="AU31" i="21"/>
  <c r="AU32" i="21"/>
  <c r="AU33" i="21"/>
  <c r="AU34" i="21"/>
  <c r="AU35" i="21"/>
  <c r="AU36" i="21"/>
  <c r="AU37" i="21"/>
  <c r="AU38" i="21"/>
  <c r="AU39" i="21"/>
  <c r="AU40" i="21"/>
  <c r="AU41" i="21"/>
  <c r="AU42" i="21"/>
  <c r="AU43" i="21"/>
  <c r="AU44" i="21"/>
  <c r="AU45" i="21"/>
  <c r="AU46" i="21"/>
  <c r="AU47" i="21"/>
  <c r="AU48" i="21"/>
  <c r="AU49" i="21"/>
  <c r="AU50" i="21"/>
  <c r="AU51" i="21"/>
  <c r="AM52" i="21"/>
  <c r="AN52" i="21"/>
  <c r="AO52" i="21"/>
  <c r="AP52" i="21"/>
  <c r="AQ52" i="21"/>
  <c r="AR52" i="21"/>
  <c r="AS52" i="21"/>
  <c r="AT52" i="21"/>
  <c r="AU52" i="21"/>
  <c r="AM53" i="21"/>
  <c r="AN53" i="21"/>
  <c r="AO53" i="21"/>
  <c r="AP53" i="21"/>
  <c r="AQ53" i="21"/>
  <c r="AR53" i="21"/>
  <c r="AS53" i="21"/>
  <c r="AT53" i="21"/>
  <c r="AU53" i="21"/>
  <c r="AM54" i="21"/>
  <c r="AN54" i="21"/>
  <c r="AO54" i="21"/>
  <c r="AP54" i="21"/>
  <c r="AQ54" i="21"/>
  <c r="AR54" i="21"/>
  <c r="AS54" i="21"/>
  <c r="AT54" i="21"/>
  <c r="AU54" i="21"/>
  <c r="AM55" i="21"/>
  <c r="AN55" i="21"/>
  <c r="AO55" i="21"/>
  <c r="AP55" i="21"/>
  <c r="AQ55" i="21"/>
  <c r="AR55" i="21"/>
  <c r="AS55" i="21"/>
  <c r="AT55" i="21"/>
  <c r="AU55" i="21"/>
  <c r="AM56" i="21"/>
  <c r="AN56" i="21"/>
  <c r="AO56" i="21"/>
  <c r="AP56" i="21"/>
  <c r="AQ56" i="21"/>
  <c r="AR56" i="21"/>
  <c r="AS56" i="21"/>
  <c r="AT56" i="21"/>
  <c r="AU56" i="21"/>
  <c r="AM57" i="21"/>
  <c r="AN57" i="21"/>
  <c r="AO57" i="21"/>
  <c r="AP57" i="21"/>
  <c r="AQ57" i="21"/>
  <c r="AR57" i="21"/>
  <c r="AS57" i="21"/>
  <c r="AT57" i="21"/>
  <c r="AU57" i="21"/>
  <c r="AM58" i="21"/>
  <c r="AN58" i="21"/>
  <c r="AO58" i="21"/>
  <c r="AP58" i="21"/>
  <c r="AQ58" i="21"/>
  <c r="AR58" i="21"/>
  <c r="AS58" i="21"/>
  <c r="AT58" i="21"/>
  <c r="AU58" i="21"/>
  <c r="AM59" i="21"/>
  <c r="AN59" i="21"/>
  <c r="AO59" i="21"/>
  <c r="AP59" i="21"/>
  <c r="AQ59" i="21"/>
  <c r="AR59" i="21"/>
  <c r="AS59" i="21"/>
  <c r="AT59" i="21"/>
  <c r="AU59" i="21"/>
  <c r="AM60" i="21"/>
  <c r="AN60" i="21"/>
  <c r="AO60" i="21"/>
  <c r="AP60" i="21"/>
  <c r="AQ60" i="21"/>
  <c r="AR60" i="21"/>
  <c r="AS60" i="21"/>
  <c r="AT60" i="21"/>
  <c r="AU60" i="21"/>
  <c r="AM61" i="21"/>
  <c r="AN61" i="21"/>
  <c r="AO61" i="21"/>
  <c r="AP61" i="21"/>
  <c r="AQ61" i="21"/>
  <c r="AR61" i="21"/>
  <c r="AS61" i="21"/>
  <c r="AT61" i="21"/>
  <c r="AU61" i="21"/>
  <c r="AM62" i="21"/>
  <c r="AN62" i="21"/>
  <c r="AO62" i="21"/>
  <c r="AP62" i="21"/>
  <c r="AQ62" i="21"/>
  <c r="AR62" i="21"/>
  <c r="AS62" i="21"/>
  <c r="AT62" i="21"/>
  <c r="AU62" i="21"/>
  <c r="AM63" i="21"/>
  <c r="AN63" i="21"/>
  <c r="AO63" i="21"/>
  <c r="AP63" i="21"/>
  <c r="AQ63" i="21"/>
  <c r="AR63" i="21"/>
  <c r="AS63" i="21"/>
  <c r="AT63" i="21"/>
  <c r="AU63" i="21"/>
  <c r="AM64" i="21"/>
  <c r="AN64" i="21"/>
  <c r="AO64" i="21"/>
  <c r="AP64" i="21"/>
  <c r="AQ64" i="21"/>
  <c r="AR64" i="21"/>
  <c r="AS64" i="21"/>
  <c r="AT64" i="21"/>
  <c r="AU64" i="21"/>
  <c r="AM4" i="21"/>
  <c r="AN4" i="21"/>
  <c r="AO4" i="21"/>
  <c r="AP4" i="21"/>
  <c r="AQ4" i="21"/>
  <c r="AR4" i="21"/>
  <c r="AS4" i="21"/>
  <c r="AT4" i="21"/>
  <c r="AU4" i="21"/>
  <c r="AM5" i="21"/>
  <c r="AN5" i="21"/>
  <c r="AO5" i="21"/>
  <c r="AP5" i="21"/>
  <c r="AQ5" i="21"/>
  <c r="AR5" i="21"/>
  <c r="AS5" i="21"/>
  <c r="AT5" i="21"/>
  <c r="AU5" i="21"/>
  <c r="AM6" i="21"/>
  <c r="AN6" i="21"/>
  <c r="AO6" i="21"/>
  <c r="AP6" i="21"/>
  <c r="AQ6" i="21"/>
  <c r="AR6" i="21"/>
  <c r="AS6" i="21"/>
  <c r="AT6" i="21"/>
  <c r="AU6" i="21"/>
  <c r="BS3" i="32"/>
  <c r="BH3" i="32"/>
  <c r="BH1" i="32" s="1"/>
  <c r="AW3" i="32"/>
  <c r="AA3" i="32"/>
  <c r="P3" i="32"/>
  <c r="P125" i="32" s="1"/>
  <c r="C5" i="32"/>
  <c r="D5" i="32"/>
  <c r="C6" i="32"/>
  <c r="D6" i="32"/>
  <c r="C7" i="32"/>
  <c r="D7" i="32"/>
  <c r="C8" i="32"/>
  <c r="D8" i="32"/>
  <c r="C9" i="32"/>
  <c r="D9" i="32"/>
  <c r="C10" i="32"/>
  <c r="D10" i="32"/>
  <c r="C11" i="32"/>
  <c r="D11" i="32"/>
  <c r="C12" i="32"/>
  <c r="D12" i="32"/>
  <c r="C13" i="32"/>
  <c r="D13" i="32"/>
  <c r="C14" i="32"/>
  <c r="D14" i="32"/>
  <c r="C15" i="32"/>
  <c r="D15" i="32"/>
  <c r="C16" i="32"/>
  <c r="D16" i="32"/>
  <c r="C17" i="32"/>
  <c r="D17" i="32"/>
  <c r="C18" i="32"/>
  <c r="D18" i="32"/>
  <c r="C19" i="32"/>
  <c r="D19" i="32"/>
  <c r="C20" i="32"/>
  <c r="D20" i="32"/>
  <c r="C21" i="32"/>
  <c r="D21" i="32"/>
  <c r="C22" i="32"/>
  <c r="D22" i="32"/>
  <c r="C23" i="32"/>
  <c r="D23" i="32"/>
  <c r="C24" i="32"/>
  <c r="D24" i="32"/>
  <c r="C25" i="32"/>
  <c r="D25" i="32"/>
  <c r="C26" i="32"/>
  <c r="D26" i="32"/>
  <c r="C27" i="32"/>
  <c r="D27" i="32"/>
  <c r="C28" i="32"/>
  <c r="D28" i="32"/>
  <c r="C29" i="32"/>
  <c r="D29" i="32"/>
  <c r="C30" i="32"/>
  <c r="D30" i="32"/>
  <c r="C31" i="32"/>
  <c r="D31" i="32"/>
  <c r="C32" i="32"/>
  <c r="D32" i="32"/>
  <c r="C33" i="32"/>
  <c r="D33" i="32"/>
  <c r="C34" i="32"/>
  <c r="D34" i="32"/>
  <c r="C35" i="32"/>
  <c r="D35" i="32"/>
  <c r="C36" i="32"/>
  <c r="D36" i="32"/>
  <c r="C37" i="32"/>
  <c r="D37" i="32"/>
  <c r="C38" i="32"/>
  <c r="D38" i="32"/>
  <c r="C39" i="32"/>
  <c r="D39" i="32"/>
  <c r="C40" i="32"/>
  <c r="D40" i="32"/>
  <c r="C41" i="32"/>
  <c r="D41" i="32"/>
  <c r="C42" i="32"/>
  <c r="D42" i="32"/>
  <c r="C43" i="32"/>
  <c r="D43" i="32"/>
  <c r="C44" i="32"/>
  <c r="D44" i="32"/>
  <c r="C45" i="32"/>
  <c r="D45" i="32"/>
  <c r="C46" i="32"/>
  <c r="D46" i="32"/>
  <c r="C47" i="32"/>
  <c r="D47" i="32"/>
  <c r="C48" i="32"/>
  <c r="D48" i="32"/>
  <c r="C49" i="32"/>
  <c r="D49" i="32"/>
  <c r="C50" i="32"/>
  <c r="D50" i="32"/>
  <c r="C51" i="32"/>
  <c r="D51" i="32"/>
  <c r="C52" i="32"/>
  <c r="D52" i="32"/>
  <c r="C53" i="32"/>
  <c r="D53" i="32"/>
  <c r="C54" i="32"/>
  <c r="D54" i="32"/>
  <c r="C55" i="32"/>
  <c r="D55" i="32"/>
  <c r="C56" i="32"/>
  <c r="D56" i="32"/>
  <c r="C57" i="32"/>
  <c r="D57" i="32"/>
  <c r="C58" i="32"/>
  <c r="D58" i="32"/>
  <c r="C59" i="32"/>
  <c r="D59" i="32"/>
  <c r="C60" i="32"/>
  <c r="D60" i="32"/>
  <c r="C61" i="32"/>
  <c r="D61" i="32"/>
  <c r="C62" i="32"/>
  <c r="D62" i="32"/>
  <c r="D4" i="32"/>
  <c r="C4" i="32"/>
  <c r="AX4" i="21"/>
  <c r="K4" i="32" s="1"/>
  <c r="AX5" i="21"/>
  <c r="K5" i="32" s="1"/>
  <c r="AX6" i="21"/>
  <c r="K6" i="32" s="1"/>
  <c r="AX7" i="21"/>
  <c r="K7" i="32" s="1"/>
  <c r="AX8" i="21"/>
  <c r="K8" i="32" s="1"/>
  <c r="AX9" i="21"/>
  <c r="K9" i="32" s="1"/>
  <c r="AX10" i="21"/>
  <c r="K10" i="32" s="1"/>
  <c r="AX11" i="21"/>
  <c r="K11" i="32" s="1"/>
  <c r="AX12" i="21"/>
  <c r="K12" i="32" s="1"/>
  <c r="AX13" i="21"/>
  <c r="K13" i="32" s="1"/>
  <c r="AX14" i="21"/>
  <c r="K14" i="32" s="1"/>
  <c r="AX15" i="21"/>
  <c r="K15" i="32" s="1"/>
  <c r="AX16" i="21"/>
  <c r="K16" i="32" s="1"/>
  <c r="AX17" i="21"/>
  <c r="K17" i="32" s="1"/>
  <c r="AX18" i="21"/>
  <c r="K18" i="32" s="1"/>
  <c r="AX19" i="21"/>
  <c r="K19" i="32" s="1"/>
  <c r="AX20" i="21"/>
  <c r="K20" i="32" s="1"/>
  <c r="AX21" i="21"/>
  <c r="K21" i="32" s="1"/>
  <c r="AX22" i="21"/>
  <c r="K22" i="32" s="1"/>
  <c r="AX23" i="21"/>
  <c r="K23" i="32" s="1"/>
  <c r="AX24" i="21"/>
  <c r="K24" i="32" s="1"/>
  <c r="AX25" i="21"/>
  <c r="K25" i="32" s="1"/>
  <c r="AX26" i="21"/>
  <c r="K26" i="32" s="1"/>
  <c r="AX27" i="21"/>
  <c r="K27" i="32" s="1"/>
  <c r="AX28" i="21"/>
  <c r="K28" i="32" s="1"/>
  <c r="AX29" i="21"/>
  <c r="K29" i="32" s="1"/>
  <c r="AX30" i="21"/>
  <c r="K30" i="32" s="1"/>
  <c r="AX31" i="21"/>
  <c r="K31" i="32" s="1"/>
  <c r="AX32" i="21"/>
  <c r="K32" i="32" s="1"/>
  <c r="AX33" i="21"/>
  <c r="K33" i="32" s="1"/>
  <c r="AX34" i="21"/>
  <c r="K34" i="32" s="1"/>
  <c r="AX35" i="21"/>
  <c r="K35" i="32" s="1"/>
  <c r="AX36" i="21"/>
  <c r="K36" i="32" s="1"/>
  <c r="AX37" i="21"/>
  <c r="K37" i="32" s="1"/>
  <c r="AX38" i="21"/>
  <c r="K38" i="32" s="1"/>
  <c r="AX39" i="21"/>
  <c r="K39" i="32" s="1"/>
  <c r="AX40" i="21"/>
  <c r="K40" i="32" s="1"/>
  <c r="AX41" i="21"/>
  <c r="K41" i="32" s="1"/>
  <c r="AX42" i="21"/>
  <c r="K42" i="32" s="1"/>
  <c r="AX43" i="21"/>
  <c r="K43" i="32" s="1"/>
  <c r="AX44" i="21"/>
  <c r="K44" i="32" s="1"/>
  <c r="AX45" i="21"/>
  <c r="K45" i="32" s="1"/>
  <c r="AX46" i="21"/>
  <c r="K46" i="32" s="1"/>
  <c r="AX47" i="21"/>
  <c r="K47" i="32" s="1"/>
  <c r="AX48" i="21"/>
  <c r="K48" i="32" s="1"/>
  <c r="AX49" i="21"/>
  <c r="K49" i="32" s="1"/>
  <c r="AX50" i="21"/>
  <c r="K50" i="32" s="1"/>
  <c r="AX51" i="21"/>
  <c r="K51" i="32" s="1"/>
  <c r="AX52" i="21"/>
  <c r="K52" i="32" s="1"/>
  <c r="AX53" i="21"/>
  <c r="K53" i="32" s="1"/>
  <c r="AX54" i="21"/>
  <c r="K54" i="32" s="1"/>
  <c r="AX55" i="21"/>
  <c r="K55" i="32" s="1"/>
  <c r="AX56" i="21"/>
  <c r="K56" i="32" s="1"/>
  <c r="AX57" i="21"/>
  <c r="K57" i="32" s="1"/>
  <c r="AX58" i="21"/>
  <c r="K58" i="32" s="1"/>
  <c r="AX59" i="21"/>
  <c r="K59" i="32" s="1"/>
  <c r="AX60" i="21"/>
  <c r="K60" i="32" s="1"/>
  <c r="AX61" i="21"/>
  <c r="K61" i="32" s="1"/>
  <c r="AX62" i="21"/>
  <c r="K62" i="32" s="1"/>
  <c r="AX63" i="21"/>
  <c r="K63" i="32" s="1"/>
  <c r="AX64" i="21"/>
  <c r="K64" i="32" s="1"/>
  <c r="U125" i="32" l="1"/>
  <c r="BB125" i="32" s="1"/>
  <c r="X125" i="32"/>
  <c r="BE125" i="32" s="1"/>
  <c r="Y125" i="32"/>
  <c r="BF125" i="32" s="1"/>
  <c r="T125" i="32"/>
  <c r="BA125" i="32" s="1"/>
  <c r="Q125" i="32"/>
  <c r="AX125" i="32" s="1"/>
  <c r="AW125" i="32"/>
  <c r="S125" i="32"/>
  <c r="AZ125" i="32" s="1"/>
  <c r="R125" i="32"/>
  <c r="AY125" i="32" s="1"/>
  <c r="W125" i="32"/>
  <c r="BD125" i="32" s="1"/>
  <c r="V125" i="32"/>
  <c r="BC125" i="32" s="1"/>
  <c r="Z125" i="32"/>
  <c r="BG125" i="32" s="1"/>
  <c r="AA69" i="32"/>
  <c r="BH69" i="32" s="1"/>
  <c r="AA66" i="32"/>
  <c r="BH66" i="32" s="1"/>
  <c r="AA68" i="32"/>
  <c r="BH68" i="32" s="1"/>
  <c r="AA70" i="32"/>
  <c r="BH70" i="32" s="1"/>
  <c r="AA65" i="32"/>
  <c r="BH65" i="32" s="1"/>
  <c r="AA67" i="32"/>
  <c r="BH67" i="32" s="1"/>
  <c r="AA72" i="32"/>
  <c r="BH72" i="32" s="1"/>
  <c r="AA76" i="32"/>
  <c r="BH76" i="32" s="1"/>
  <c r="AA74" i="32"/>
  <c r="BH74" i="32" s="1"/>
  <c r="AA77" i="32"/>
  <c r="BH77" i="32" s="1"/>
  <c r="AA78" i="32"/>
  <c r="BH78" i="32" s="1"/>
  <c r="AA80" i="32"/>
  <c r="BH80" i="32" s="1"/>
  <c r="AA83" i="32"/>
  <c r="BH83" i="32" s="1"/>
  <c r="AA75" i="32"/>
  <c r="BH75" i="32" s="1"/>
  <c r="AA79" i="32"/>
  <c r="BH79" i="32" s="1"/>
  <c r="AA73" i="32"/>
  <c r="BH73" i="32" s="1"/>
  <c r="AA81" i="32"/>
  <c r="BH81" i="32" s="1"/>
  <c r="AA92" i="32"/>
  <c r="BH92" i="32" s="1"/>
  <c r="AA84" i="32"/>
  <c r="BH84" i="32" s="1"/>
  <c r="AA85" i="32"/>
  <c r="BH85" i="32" s="1"/>
  <c r="AA86" i="32"/>
  <c r="BH86" i="32" s="1"/>
  <c r="AA87" i="32"/>
  <c r="BH87" i="32" s="1"/>
  <c r="AA82" i="32"/>
  <c r="BH82" i="32" s="1"/>
  <c r="AA90" i="32"/>
  <c r="BH90" i="32" s="1"/>
  <c r="AA93" i="32"/>
  <c r="BH93" i="32" s="1"/>
  <c r="AA94" i="32"/>
  <c r="BH94" i="32" s="1"/>
  <c r="AA97" i="32"/>
  <c r="BH97" i="32" s="1"/>
  <c r="AA98" i="32"/>
  <c r="BH98" i="32" s="1"/>
  <c r="AA71" i="32"/>
  <c r="BH71" i="32" s="1"/>
  <c r="AA89" i="32"/>
  <c r="BH89" i="32" s="1"/>
  <c r="AA96" i="32"/>
  <c r="BH96" i="32" s="1"/>
  <c r="AA99" i="32"/>
  <c r="BH99" i="32" s="1"/>
  <c r="AA88" i="32"/>
  <c r="BH88" i="32" s="1"/>
  <c r="AA95" i="32"/>
  <c r="BH95" i="32" s="1"/>
  <c r="AA91" i="32"/>
  <c r="BH91" i="32" s="1"/>
  <c r="AA101" i="32"/>
  <c r="BH101" i="32" s="1"/>
  <c r="AA103" i="32"/>
  <c r="BH103" i="32" s="1"/>
  <c r="AA104" i="32"/>
  <c r="BH104" i="32" s="1"/>
  <c r="AA105" i="32"/>
  <c r="BH105" i="32" s="1"/>
  <c r="AA109" i="32"/>
  <c r="BH109" i="32" s="1"/>
  <c r="AA110" i="32"/>
  <c r="BH110" i="32" s="1"/>
  <c r="AA112" i="32"/>
  <c r="BH112" i="32" s="1"/>
  <c r="AA106" i="32"/>
  <c r="BH106" i="32" s="1"/>
  <c r="AA108" i="32"/>
  <c r="BH108" i="32" s="1"/>
  <c r="AA100" i="32"/>
  <c r="BH100" i="32" s="1"/>
  <c r="AA102" i="32"/>
  <c r="BH102" i="32" s="1"/>
  <c r="AA113" i="32"/>
  <c r="BH113" i="32" s="1"/>
  <c r="AA115" i="32"/>
  <c r="BH115" i="32" s="1"/>
  <c r="AA116" i="32"/>
  <c r="BH116" i="32" s="1"/>
  <c r="AA121" i="32"/>
  <c r="BH121" i="32" s="1"/>
  <c r="AA120" i="32"/>
  <c r="BH120" i="32" s="1"/>
  <c r="AA111" i="32"/>
  <c r="BH111" i="32" s="1"/>
  <c r="AA114" i="32"/>
  <c r="BH114" i="32" s="1"/>
  <c r="AA117" i="32"/>
  <c r="BH117" i="32" s="1"/>
  <c r="AA123" i="32"/>
  <c r="BH123" i="32" s="1"/>
  <c r="AA125" i="32"/>
  <c r="BH125" i="32" s="1"/>
  <c r="AA124" i="32"/>
  <c r="BH124" i="32" s="1"/>
  <c r="AA107" i="32"/>
  <c r="BH107" i="32" s="1"/>
  <c r="AA118" i="32"/>
  <c r="BH118" i="32" s="1"/>
  <c r="AA119" i="32"/>
  <c r="BH119" i="32" s="1"/>
  <c r="AA122" i="32"/>
  <c r="BH122" i="32" s="1"/>
  <c r="AO68" i="32"/>
  <c r="BV68" i="32" s="1"/>
  <c r="AO70" i="32"/>
  <c r="BV70" i="32" s="1"/>
  <c r="AO73" i="32"/>
  <c r="BV73" i="32" s="1"/>
  <c r="AO65" i="32"/>
  <c r="BV65" i="32" s="1"/>
  <c r="AO67" i="32"/>
  <c r="BV67" i="32" s="1"/>
  <c r="AO71" i="32"/>
  <c r="BV71" i="32" s="1"/>
  <c r="AO72" i="32"/>
  <c r="BV72" i="32" s="1"/>
  <c r="AO69" i="32"/>
  <c r="BV69" i="32" s="1"/>
  <c r="AO66" i="32"/>
  <c r="BV66" i="32" s="1"/>
  <c r="AO75" i="32"/>
  <c r="BV75" i="32" s="1"/>
  <c r="AO80" i="32"/>
  <c r="BV80" i="32" s="1"/>
  <c r="AO82" i="32"/>
  <c r="BV82" i="32" s="1"/>
  <c r="AO76" i="32"/>
  <c r="BV76" i="32" s="1"/>
  <c r="AO81" i="32"/>
  <c r="BV81" i="32" s="1"/>
  <c r="AO74" i="32"/>
  <c r="BV74" i="32" s="1"/>
  <c r="AO78" i="32"/>
  <c r="BV78" i="32" s="1"/>
  <c r="AO79" i="32"/>
  <c r="BV79" i="32" s="1"/>
  <c r="AO84" i="32"/>
  <c r="BV84" i="32" s="1"/>
  <c r="AO88" i="32"/>
  <c r="BV88" i="32" s="1"/>
  <c r="AO77" i="32"/>
  <c r="BV77" i="32" s="1"/>
  <c r="AO83" i="32"/>
  <c r="BV83" i="32" s="1"/>
  <c r="AO85" i="32"/>
  <c r="BV85" i="32" s="1"/>
  <c r="AO89" i="32"/>
  <c r="BV89" i="32" s="1"/>
  <c r="AO91" i="32"/>
  <c r="BV91" i="32" s="1"/>
  <c r="AO92" i="32"/>
  <c r="BV92" i="32" s="1"/>
  <c r="AO87" i="32"/>
  <c r="BV87" i="32" s="1"/>
  <c r="AO95" i="32"/>
  <c r="BV95" i="32" s="1"/>
  <c r="AO86" i="32"/>
  <c r="BV86" i="32" s="1"/>
  <c r="AO90" i="32"/>
  <c r="BV90" i="32" s="1"/>
  <c r="AO96" i="32"/>
  <c r="BV96" i="32" s="1"/>
  <c r="AO99" i="32"/>
  <c r="BV99" i="32" s="1"/>
  <c r="AO101" i="32"/>
  <c r="BV101" i="32" s="1"/>
  <c r="AO104" i="32"/>
  <c r="BV104" i="32" s="1"/>
  <c r="AO94" i="32"/>
  <c r="BV94" i="32" s="1"/>
  <c r="AO100" i="32"/>
  <c r="BV100" i="32" s="1"/>
  <c r="AO102" i="32"/>
  <c r="BV102" i="32" s="1"/>
  <c r="AO107" i="32"/>
  <c r="BV107" i="32" s="1"/>
  <c r="AO111" i="32"/>
  <c r="BV111" i="32" s="1"/>
  <c r="AO97" i="32"/>
  <c r="BV97" i="32" s="1"/>
  <c r="AO98" i="32"/>
  <c r="BV98" i="32" s="1"/>
  <c r="AO103" i="32"/>
  <c r="BV103" i="32" s="1"/>
  <c r="AO109" i="32"/>
  <c r="BV109" i="32" s="1"/>
  <c r="AO110" i="32"/>
  <c r="BV110" i="32" s="1"/>
  <c r="AO112" i="32"/>
  <c r="BV112" i="32" s="1"/>
  <c r="AO93" i="32"/>
  <c r="BV93" i="32" s="1"/>
  <c r="AO105" i="32"/>
  <c r="BV105" i="32" s="1"/>
  <c r="AO118" i="32"/>
  <c r="BV118" i="32" s="1"/>
  <c r="AO119" i="32"/>
  <c r="BV119" i="32" s="1"/>
  <c r="AO120" i="32"/>
  <c r="BV120" i="32" s="1"/>
  <c r="AO122" i="32"/>
  <c r="BV122" i="32" s="1"/>
  <c r="AO108" i="32"/>
  <c r="BV108" i="32" s="1"/>
  <c r="AO124" i="32"/>
  <c r="BV124" i="32" s="1"/>
  <c r="AO114" i="32"/>
  <c r="BV114" i="32" s="1"/>
  <c r="AO117" i="32"/>
  <c r="BV117" i="32" s="1"/>
  <c r="AO125" i="32"/>
  <c r="BV125" i="32" s="1"/>
  <c r="AO106" i="32"/>
  <c r="BV106" i="32" s="1"/>
  <c r="AO115" i="32"/>
  <c r="BV115" i="32" s="1"/>
  <c r="AO116" i="32"/>
  <c r="BV116" i="32" s="1"/>
  <c r="AO121" i="32"/>
  <c r="BV121" i="32" s="1"/>
  <c r="AO123" i="32"/>
  <c r="BV123" i="32" s="1"/>
  <c r="AO113" i="32"/>
  <c r="BV113" i="32" s="1"/>
  <c r="AP3" i="32"/>
  <c r="AO1" i="32"/>
  <c r="P1" i="32"/>
  <c r="Q3" i="32"/>
  <c r="BT3" i="32"/>
  <c r="BS1" i="32"/>
  <c r="A13" i="28"/>
  <c r="AB3" i="32"/>
  <c r="AA1" i="32"/>
  <c r="AX3" i="32"/>
  <c r="AW1" i="32"/>
  <c r="BI3" i="32"/>
  <c r="BI1" i="32" s="1"/>
  <c r="AP66" i="32" l="1"/>
  <c r="BW66" i="32" s="1"/>
  <c r="AP68" i="32"/>
  <c r="BW68" i="32" s="1"/>
  <c r="AP70" i="32"/>
  <c r="BW70" i="32" s="1"/>
  <c r="AP65" i="32"/>
  <c r="BW65" i="32" s="1"/>
  <c r="AP67" i="32"/>
  <c r="BW67" i="32" s="1"/>
  <c r="AP71" i="32"/>
  <c r="BW71" i="32" s="1"/>
  <c r="AP69" i="32"/>
  <c r="BW69" i="32" s="1"/>
  <c r="AP73" i="32"/>
  <c r="BW73" i="32" s="1"/>
  <c r="AP74" i="32"/>
  <c r="BW74" i="32" s="1"/>
  <c r="AP75" i="32"/>
  <c r="BW75" i="32" s="1"/>
  <c r="AP78" i="32"/>
  <c r="BW78" i="32" s="1"/>
  <c r="AP79" i="32"/>
  <c r="BW79" i="32" s="1"/>
  <c r="AP80" i="32"/>
  <c r="BW80" i="32" s="1"/>
  <c r="AP82" i="32"/>
  <c r="BW82" i="32" s="1"/>
  <c r="AP77" i="32"/>
  <c r="BW77" i="32" s="1"/>
  <c r="AP83" i="32"/>
  <c r="BW83" i="32" s="1"/>
  <c r="AP86" i="32"/>
  <c r="BW86" i="32" s="1"/>
  <c r="AP89" i="32"/>
  <c r="BW89" i="32" s="1"/>
  <c r="AP91" i="32"/>
  <c r="BW91" i="32" s="1"/>
  <c r="AP76" i="32"/>
  <c r="BW76" i="32" s="1"/>
  <c r="AP81" i="32"/>
  <c r="BW81" i="32" s="1"/>
  <c r="AP72" i="32"/>
  <c r="BW72" i="32" s="1"/>
  <c r="AP88" i="32"/>
  <c r="BW88" i="32" s="1"/>
  <c r="AP90" i="32"/>
  <c r="BW90" i="32" s="1"/>
  <c r="AP96" i="32"/>
  <c r="BW96" i="32" s="1"/>
  <c r="AP92" i="32"/>
  <c r="BW92" i="32" s="1"/>
  <c r="AP93" i="32"/>
  <c r="BW93" i="32" s="1"/>
  <c r="AP94" i="32"/>
  <c r="BW94" i="32" s="1"/>
  <c r="AP97" i="32"/>
  <c r="BW97" i="32" s="1"/>
  <c r="AP98" i="32"/>
  <c r="BW98" i="32" s="1"/>
  <c r="AP100" i="32"/>
  <c r="BW100" i="32" s="1"/>
  <c r="AP105" i="32"/>
  <c r="BW105" i="32" s="1"/>
  <c r="AP84" i="32"/>
  <c r="BW84" i="32" s="1"/>
  <c r="AP85" i="32"/>
  <c r="BW85" i="32" s="1"/>
  <c r="AP106" i="32"/>
  <c r="BW106" i="32" s="1"/>
  <c r="AP108" i="32"/>
  <c r="BW108" i="32" s="1"/>
  <c r="AP87" i="32"/>
  <c r="BW87" i="32" s="1"/>
  <c r="AP95" i="32"/>
  <c r="BW95" i="32" s="1"/>
  <c r="AP99" i="32"/>
  <c r="BW99" i="32" s="1"/>
  <c r="AP102" i="32"/>
  <c r="BW102" i="32" s="1"/>
  <c r="AP107" i="32"/>
  <c r="BW107" i="32" s="1"/>
  <c r="AP111" i="32"/>
  <c r="BW111" i="32" s="1"/>
  <c r="AP101" i="32"/>
  <c r="BW101" i="32" s="1"/>
  <c r="AP115" i="32"/>
  <c r="BW115" i="32" s="1"/>
  <c r="AP116" i="32"/>
  <c r="BW116" i="32" s="1"/>
  <c r="AP103" i="32"/>
  <c r="BW103" i="32" s="1"/>
  <c r="AP117" i="32"/>
  <c r="BW117" i="32" s="1"/>
  <c r="AP104" i="32"/>
  <c r="BW104" i="32" s="1"/>
  <c r="AP112" i="32"/>
  <c r="BW112" i="32" s="1"/>
  <c r="AP118" i="32"/>
  <c r="BW118" i="32" s="1"/>
  <c r="AP119" i="32"/>
  <c r="BW119" i="32" s="1"/>
  <c r="AP120" i="32"/>
  <c r="BW120" i="32" s="1"/>
  <c r="AP122" i="32"/>
  <c r="BW122" i="32" s="1"/>
  <c r="AP125" i="32"/>
  <c r="BW125" i="32" s="1"/>
  <c r="AP113" i="32"/>
  <c r="BW113" i="32" s="1"/>
  <c r="AP124" i="32"/>
  <c r="BW124" i="32" s="1"/>
  <c r="AP121" i="32"/>
  <c r="BW121" i="32" s="1"/>
  <c r="AP109" i="32"/>
  <c r="BW109" i="32" s="1"/>
  <c r="AP110" i="32"/>
  <c r="BW110" i="32" s="1"/>
  <c r="AP114" i="32"/>
  <c r="BW114" i="32" s="1"/>
  <c r="AP123" i="32"/>
  <c r="BW123" i="32" s="1"/>
  <c r="AB65" i="32"/>
  <c r="BI65" i="32" s="1"/>
  <c r="AB67" i="32"/>
  <c r="BI67" i="32" s="1"/>
  <c r="AB71" i="32"/>
  <c r="BI71" i="32" s="1"/>
  <c r="AB72" i="32"/>
  <c r="BI72" i="32" s="1"/>
  <c r="AB69" i="32"/>
  <c r="BI69" i="32" s="1"/>
  <c r="AB66" i="32"/>
  <c r="BI66" i="32" s="1"/>
  <c r="AB70" i="32"/>
  <c r="BI70" i="32" s="1"/>
  <c r="AB73" i="32"/>
  <c r="BI73" i="32" s="1"/>
  <c r="AB77" i="32"/>
  <c r="BI77" i="32" s="1"/>
  <c r="AB79" i="32"/>
  <c r="BI79" i="32" s="1"/>
  <c r="AB81" i="32"/>
  <c r="BI81" i="32" s="1"/>
  <c r="AB68" i="32"/>
  <c r="BI68" i="32" s="1"/>
  <c r="AB74" i="32"/>
  <c r="BI74" i="32" s="1"/>
  <c r="AB78" i="32"/>
  <c r="BI78" i="32" s="1"/>
  <c r="AB80" i="32"/>
  <c r="BI80" i="32" s="1"/>
  <c r="AB83" i="32"/>
  <c r="BI83" i="32" s="1"/>
  <c r="AB76" i="32"/>
  <c r="BI76" i="32" s="1"/>
  <c r="AB82" i="32"/>
  <c r="BI82" i="32" s="1"/>
  <c r="AB85" i="32"/>
  <c r="BI85" i="32" s="1"/>
  <c r="AB87" i="32"/>
  <c r="BI87" i="32" s="1"/>
  <c r="AB90" i="32"/>
  <c r="BI90" i="32" s="1"/>
  <c r="AB93" i="32"/>
  <c r="BI93" i="32" s="1"/>
  <c r="AB84" i="32"/>
  <c r="BI84" i="32" s="1"/>
  <c r="AB86" i="32"/>
  <c r="BI86" i="32" s="1"/>
  <c r="AB88" i="32"/>
  <c r="BI88" i="32" s="1"/>
  <c r="AB75" i="32"/>
  <c r="BI75" i="32" s="1"/>
  <c r="AB95" i="32"/>
  <c r="BI95" i="32" s="1"/>
  <c r="AB92" i="32"/>
  <c r="BI92" i="32" s="1"/>
  <c r="AB94" i="32"/>
  <c r="BI94" i="32" s="1"/>
  <c r="AB97" i="32"/>
  <c r="BI97" i="32" s="1"/>
  <c r="AB98" i="32"/>
  <c r="BI98" i="32" s="1"/>
  <c r="AB91" i="32"/>
  <c r="BI91" i="32" s="1"/>
  <c r="AB102" i="32"/>
  <c r="BI102" i="32" s="1"/>
  <c r="AB103" i="32"/>
  <c r="BI103" i="32" s="1"/>
  <c r="AB99" i="32"/>
  <c r="BI99" i="32" s="1"/>
  <c r="AB107" i="32"/>
  <c r="BI107" i="32" s="1"/>
  <c r="AB111" i="32"/>
  <c r="BI111" i="32" s="1"/>
  <c r="AB101" i="32"/>
  <c r="BI101" i="32" s="1"/>
  <c r="AB104" i="32"/>
  <c r="BI104" i="32" s="1"/>
  <c r="AB105" i="32"/>
  <c r="BI105" i="32" s="1"/>
  <c r="AB109" i="32"/>
  <c r="BI109" i="32" s="1"/>
  <c r="AB110" i="32"/>
  <c r="BI110" i="32" s="1"/>
  <c r="AB112" i="32"/>
  <c r="BI112" i="32" s="1"/>
  <c r="AB106" i="32"/>
  <c r="BI106" i="32" s="1"/>
  <c r="AB108" i="32"/>
  <c r="BI108" i="32" s="1"/>
  <c r="AB113" i="32"/>
  <c r="BI113" i="32" s="1"/>
  <c r="AB114" i="32"/>
  <c r="BI114" i="32" s="1"/>
  <c r="AB115" i="32"/>
  <c r="BI115" i="32" s="1"/>
  <c r="AB100" i="32"/>
  <c r="BI100" i="32" s="1"/>
  <c r="AB117" i="32"/>
  <c r="BI117" i="32" s="1"/>
  <c r="AB123" i="32"/>
  <c r="BI123" i="32" s="1"/>
  <c r="AB121" i="32"/>
  <c r="BI121" i="32" s="1"/>
  <c r="AB89" i="32"/>
  <c r="BI89" i="32" s="1"/>
  <c r="AB96" i="32"/>
  <c r="BI96" i="32" s="1"/>
  <c r="AB118" i="32"/>
  <c r="BI118" i="32" s="1"/>
  <c r="AB119" i="32"/>
  <c r="BI119" i="32" s="1"/>
  <c r="AB120" i="32"/>
  <c r="BI120" i="32" s="1"/>
  <c r="AB122" i="32"/>
  <c r="BI122" i="32" s="1"/>
  <c r="AB125" i="32"/>
  <c r="BI125" i="32" s="1"/>
  <c r="AB124" i="32"/>
  <c r="BI124" i="32" s="1"/>
  <c r="AB116" i="32"/>
  <c r="BI116" i="32" s="1"/>
  <c r="AQ3" i="32"/>
  <c r="AP1" i="32"/>
  <c r="AY3" i="32"/>
  <c r="AX1" i="32"/>
  <c r="BU3" i="32"/>
  <c r="BT1" i="32"/>
  <c r="BJ3" i="32"/>
  <c r="BJ1" i="32" s="1"/>
  <c r="AB1" i="32"/>
  <c r="AC3" i="32"/>
  <c r="Q1" i="32"/>
  <c r="R3" i="32"/>
  <c r="B2" i="23"/>
  <c r="C2" i="23" l="1"/>
  <c r="B1" i="23"/>
  <c r="AC68" i="32"/>
  <c r="BJ68" i="32" s="1"/>
  <c r="AC70" i="32"/>
  <c r="BJ70" i="32" s="1"/>
  <c r="AC73" i="32"/>
  <c r="BJ73" i="32" s="1"/>
  <c r="AC65" i="32"/>
  <c r="BJ65" i="32" s="1"/>
  <c r="AC67" i="32"/>
  <c r="BJ67" i="32" s="1"/>
  <c r="AC71" i="32"/>
  <c r="BJ71" i="32" s="1"/>
  <c r="AC72" i="32"/>
  <c r="BJ72" i="32" s="1"/>
  <c r="AC69" i="32"/>
  <c r="BJ69" i="32" s="1"/>
  <c r="AC80" i="32"/>
  <c r="BJ80" i="32" s="1"/>
  <c r="AC66" i="32"/>
  <c r="BJ66" i="32" s="1"/>
  <c r="AC76" i="32"/>
  <c r="BJ76" i="32" s="1"/>
  <c r="AC82" i="32"/>
  <c r="BJ82" i="32" s="1"/>
  <c r="AC77" i="32"/>
  <c r="BJ77" i="32" s="1"/>
  <c r="AC81" i="32"/>
  <c r="BJ81" i="32" s="1"/>
  <c r="AC75" i="32"/>
  <c r="BJ75" i="32" s="1"/>
  <c r="AC84" i="32"/>
  <c r="BJ84" i="32" s="1"/>
  <c r="AC88" i="32"/>
  <c r="BJ88" i="32" s="1"/>
  <c r="AC79" i="32"/>
  <c r="BJ79" i="32" s="1"/>
  <c r="AC83" i="32"/>
  <c r="BJ83" i="32" s="1"/>
  <c r="AC85" i="32"/>
  <c r="BJ85" i="32" s="1"/>
  <c r="AC89" i="32"/>
  <c r="BJ89" i="32" s="1"/>
  <c r="AC74" i="32"/>
  <c r="BJ74" i="32" s="1"/>
  <c r="AC86" i="32"/>
  <c r="BJ86" i="32" s="1"/>
  <c r="AC87" i="32"/>
  <c r="BJ87" i="32" s="1"/>
  <c r="AC92" i="32"/>
  <c r="BJ92" i="32" s="1"/>
  <c r="AC90" i="32"/>
  <c r="BJ90" i="32" s="1"/>
  <c r="AC91" i="32"/>
  <c r="BJ91" i="32" s="1"/>
  <c r="AC95" i="32"/>
  <c r="BJ95" i="32" s="1"/>
  <c r="AC78" i="32"/>
  <c r="BJ78" i="32" s="1"/>
  <c r="AC93" i="32"/>
  <c r="BJ93" i="32" s="1"/>
  <c r="AC96" i="32"/>
  <c r="BJ96" i="32" s="1"/>
  <c r="AC99" i="32"/>
  <c r="BJ99" i="32" s="1"/>
  <c r="AC101" i="32"/>
  <c r="BJ101" i="32" s="1"/>
  <c r="AC104" i="32"/>
  <c r="BJ104" i="32" s="1"/>
  <c r="AC100" i="32"/>
  <c r="BJ100" i="32" s="1"/>
  <c r="AC102" i="32"/>
  <c r="BJ102" i="32" s="1"/>
  <c r="AC103" i="32"/>
  <c r="BJ103" i="32" s="1"/>
  <c r="AC107" i="32"/>
  <c r="BJ107" i="32" s="1"/>
  <c r="AC111" i="32"/>
  <c r="BJ111" i="32" s="1"/>
  <c r="AC94" i="32"/>
  <c r="BJ94" i="32" s="1"/>
  <c r="AC105" i="32"/>
  <c r="BJ105" i="32" s="1"/>
  <c r="AC109" i="32"/>
  <c r="BJ109" i="32" s="1"/>
  <c r="AC110" i="32"/>
  <c r="BJ110" i="32" s="1"/>
  <c r="AC112" i="32"/>
  <c r="BJ112" i="32" s="1"/>
  <c r="AC106" i="32"/>
  <c r="BJ106" i="32" s="1"/>
  <c r="AC114" i="32"/>
  <c r="BJ114" i="32" s="1"/>
  <c r="AC118" i="32"/>
  <c r="BJ118" i="32" s="1"/>
  <c r="AC119" i="32"/>
  <c r="BJ119" i="32" s="1"/>
  <c r="AC120" i="32"/>
  <c r="BJ120" i="32" s="1"/>
  <c r="AC122" i="32"/>
  <c r="BJ122" i="32" s="1"/>
  <c r="AC98" i="32"/>
  <c r="BJ98" i="32" s="1"/>
  <c r="AC113" i="32"/>
  <c r="BJ113" i="32" s="1"/>
  <c r="AC117" i="32"/>
  <c r="BJ117" i="32" s="1"/>
  <c r="AC125" i="32"/>
  <c r="BJ125" i="32" s="1"/>
  <c r="AC115" i="32"/>
  <c r="BJ115" i="32" s="1"/>
  <c r="AC97" i="32"/>
  <c r="BJ97" i="32" s="1"/>
  <c r="AC108" i="32"/>
  <c r="BJ108" i="32" s="1"/>
  <c r="AC116" i="32"/>
  <c r="BJ116" i="32" s="1"/>
  <c r="AC121" i="32"/>
  <c r="BJ121" i="32" s="1"/>
  <c r="AC123" i="32"/>
  <c r="BJ123" i="32" s="1"/>
  <c r="AC124" i="32"/>
  <c r="BJ124" i="32" s="1"/>
  <c r="AQ69" i="32"/>
  <c r="BX69" i="32" s="1"/>
  <c r="AQ66" i="32"/>
  <c r="BX66" i="32" s="1"/>
  <c r="AQ68" i="32"/>
  <c r="BX68" i="32" s="1"/>
  <c r="AQ70" i="32"/>
  <c r="BX70" i="32" s="1"/>
  <c r="AQ65" i="32"/>
  <c r="BX65" i="32" s="1"/>
  <c r="AQ67" i="32"/>
  <c r="BX67" i="32" s="1"/>
  <c r="AQ72" i="32"/>
  <c r="BX72" i="32" s="1"/>
  <c r="AQ76" i="32"/>
  <c r="BX76" i="32" s="1"/>
  <c r="AQ71" i="32"/>
  <c r="BX71" i="32" s="1"/>
  <c r="AQ74" i="32"/>
  <c r="BX74" i="32" s="1"/>
  <c r="AQ77" i="32"/>
  <c r="BX77" i="32" s="1"/>
  <c r="AQ78" i="32"/>
  <c r="BX78" i="32" s="1"/>
  <c r="AQ83" i="32"/>
  <c r="BX83" i="32" s="1"/>
  <c r="AQ73" i="32"/>
  <c r="BX73" i="32" s="1"/>
  <c r="AQ75" i="32"/>
  <c r="BX75" i="32" s="1"/>
  <c r="AQ79" i="32"/>
  <c r="BX79" i="32" s="1"/>
  <c r="AQ81" i="32"/>
  <c r="BX81" i="32" s="1"/>
  <c r="AQ92" i="32"/>
  <c r="BX92" i="32" s="1"/>
  <c r="AQ84" i="32"/>
  <c r="BX84" i="32" s="1"/>
  <c r="AQ85" i="32"/>
  <c r="BX85" i="32" s="1"/>
  <c r="AQ86" i="32"/>
  <c r="BX86" i="32" s="1"/>
  <c r="AQ87" i="32"/>
  <c r="BX87" i="32" s="1"/>
  <c r="AQ80" i="32"/>
  <c r="BX80" i="32" s="1"/>
  <c r="AQ82" i="32"/>
  <c r="BX82" i="32" s="1"/>
  <c r="AQ90" i="32"/>
  <c r="BX90" i="32" s="1"/>
  <c r="AQ93" i="32"/>
  <c r="BX93" i="32" s="1"/>
  <c r="AQ94" i="32"/>
  <c r="BX94" i="32" s="1"/>
  <c r="AQ97" i="32"/>
  <c r="BX97" i="32" s="1"/>
  <c r="AQ98" i="32"/>
  <c r="BX98" i="32" s="1"/>
  <c r="AQ88" i="32"/>
  <c r="BX88" i="32" s="1"/>
  <c r="AQ96" i="32"/>
  <c r="BX96" i="32" s="1"/>
  <c r="AQ89" i="32"/>
  <c r="BX89" i="32" s="1"/>
  <c r="AQ91" i="32"/>
  <c r="BX91" i="32" s="1"/>
  <c r="AQ95" i="32"/>
  <c r="BX95" i="32" s="1"/>
  <c r="AQ101" i="32"/>
  <c r="BX101" i="32" s="1"/>
  <c r="AQ103" i="32"/>
  <c r="BX103" i="32" s="1"/>
  <c r="AQ104" i="32"/>
  <c r="BX104" i="32" s="1"/>
  <c r="AQ105" i="32"/>
  <c r="BX105" i="32" s="1"/>
  <c r="AQ109" i="32"/>
  <c r="BX109" i="32" s="1"/>
  <c r="AQ110" i="32"/>
  <c r="BX110" i="32" s="1"/>
  <c r="AQ112" i="32"/>
  <c r="BX112" i="32" s="1"/>
  <c r="AQ106" i="32"/>
  <c r="BX106" i="32" s="1"/>
  <c r="AQ108" i="32"/>
  <c r="BX108" i="32" s="1"/>
  <c r="AQ100" i="32"/>
  <c r="BX100" i="32" s="1"/>
  <c r="AQ113" i="32"/>
  <c r="BX113" i="32" s="1"/>
  <c r="AQ120" i="32"/>
  <c r="BX120" i="32" s="1"/>
  <c r="AQ115" i="32"/>
  <c r="BX115" i="32" s="1"/>
  <c r="AQ116" i="32"/>
  <c r="BX116" i="32" s="1"/>
  <c r="AQ121" i="32"/>
  <c r="BX121" i="32" s="1"/>
  <c r="AQ107" i="32"/>
  <c r="BX107" i="32" s="1"/>
  <c r="AQ119" i="32"/>
  <c r="BX119" i="32" s="1"/>
  <c r="AQ122" i="32"/>
  <c r="BX122" i="32" s="1"/>
  <c r="AQ102" i="32"/>
  <c r="BX102" i="32" s="1"/>
  <c r="AQ111" i="32"/>
  <c r="BX111" i="32" s="1"/>
  <c r="AQ114" i="32"/>
  <c r="BX114" i="32" s="1"/>
  <c r="AQ117" i="32"/>
  <c r="BX117" i="32" s="1"/>
  <c r="AQ123" i="32"/>
  <c r="BX123" i="32" s="1"/>
  <c r="AQ125" i="32"/>
  <c r="BX125" i="32" s="1"/>
  <c r="AQ124" i="32"/>
  <c r="BX124" i="32" s="1"/>
  <c r="AQ99" i="32"/>
  <c r="BX99" i="32" s="1"/>
  <c r="AQ118" i="32"/>
  <c r="BX118" i="32" s="1"/>
  <c r="AD3" i="32"/>
  <c r="AR3" i="32"/>
  <c r="AQ1" i="32"/>
  <c r="BK3" i="32"/>
  <c r="BK1" i="32" s="1"/>
  <c r="BV3" i="32"/>
  <c r="BU1" i="32"/>
  <c r="S3" i="32"/>
  <c r="R1" i="32"/>
  <c r="AC1" i="32"/>
  <c r="AZ3" i="32"/>
  <c r="AY1" i="32"/>
  <c r="AD1" i="32"/>
  <c r="I12" i="21"/>
  <c r="I13" i="21"/>
  <c r="I14" i="21"/>
  <c r="I15" i="21"/>
  <c r="I16" i="21"/>
  <c r="I17" i="21"/>
  <c r="I18" i="21"/>
  <c r="I19" i="21"/>
  <c r="I20" i="21"/>
  <c r="I21" i="21"/>
  <c r="I22" i="21"/>
  <c r="I23" i="21"/>
  <c r="I24" i="21"/>
  <c r="I25" i="21"/>
  <c r="I26" i="21"/>
  <c r="I27" i="21"/>
  <c r="I28" i="21"/>
  <c r="I29" i="21"/>
  <c r="I30" i="21"/>
  <c r="I31" i="21"/>
  <c r="I32" i="21"/>
  <c r="I33" i="21"/>
  <c r="I34" i="21"/>
  <c r="I35" i="21"/>
  <c r="I36" i="21"/>
  <c r="I37" i="21"/>
  <c r="I38" i="21"/>
  <c r="I39" i="21"/>
  <c r="I40" i="21"/>
  <c r="I41" i="21"/>
  <c r="I42" i="21"/>
  <c r="I43" i="21"/>
  <c r="I44" i="21"/>
  <c r="I45" i="21"/>
  <c r="I46" i="21"/>
  <c r="I47" i="21"/>
  <c r="I48" i="21"/>
  <c r="I49" i="21"/>
  <c r="I50" i="21"/>
  <c r="I51" i="21"/>
  <c r="I52" i="21"/>
  <c r="I53" i="21"/>
  <c r="I54" i="21"/>
  <c r="I55" i="21"/>
  <c r="I56" i="21"/>
  <c r="I57" i="21"/>
  <c r="I58" i="21"/>
  <c r="I59" i="21"/>
  <c r="I60" i="21"/>
  <c r="I61" i="21"/>
  <c r="I62" i="21"/>
  <c r="I63" i="21"/>
  <c r="I64" i="21"/>
  <c r="I5" i="21"/>
  <c r="I6" i="21"/>
  <c r="I7" i="21"/>
  <c r="I8" i="21"/>
  <c r="I9" i="21"/>
  <c r="I10" i="21"/>
  <c r="I11" i="21"/>
  <c r="I4" i="21"/>
  <c r="AD66" i="32" l="1"/>
  <c r="BK66" i="32" s="1"/>
  <c r="AD68" i="32"/>
  <c r="BK68" i="32" s="1"/>
  <c r="AD70" i="32"/>
  <c r="BK70" i="32" s="1"/>
  <c r="AD65" i="32"/>
  <c r="BK65" i="32" s="1"/>
  <c r="AD67" i="32"/>
  <c r="BK67" i="32" s="1"/>
  <c r="AD71" i="32"/>
  <c r="BK71" i="32" s="1"/>
  <c r="AD69" i="32"/>
  <c r="BK69" i="32" s="1"/>
  <c r="AD74" i="32"/>
  <c r="BK74" i="32" s="1"/>
  <c r="AD75" i="32"/>
  <c r="BK75" i="32" s="1"/>
  <c r="AD78" i="32"/>
  <c r="BK78" i="32" s="1"/>
  <c r="AD73" i="32"/>
  <c r="BK73" i="32" s="1"/>
  <c r="AD76" i="32"/>
  <c r="BK76" i="32" s="1"/>
  <c r="AD82" i="32"/>
  <c r="BK82" i="32" s="1"/>
  <c r="AD72" i="32"/>
  <c r="BK72" i="32" s="1"/>
  <c r="AD79" i="32"/>
  <c r="BK79" i="32" s="1"/>
  <c r="AD83" i="32"/>
  <c r="BK83" i="32" s="1"/>
  <c r="AD86" i="32"/>
  <c r="BK86" i="32" s="1"/>
  <c r="AD89" i="32"/>
  <c r="BK89" i="32" s="1"/>
  <c r="AD91" i="32"/>
  <c r="BK91" i="32" s="1"/>
  <c r="AD81" i="32"/>
  <c r="BK81" i="32" s="1"/>
  <c r="AD77" i="32"/>
  <c r="BK77" i="32" s="1"/>
  <c r="AD84" i="32"/>
  <c r="BK84" i="32" s="1"/>
  <c r="AD85" i="32"/>
  <c r="BK85" i="32" s="1"/>
  <c r="AD88" i="32"/>
  <c r="BK88" i="32" s="1"/>
  <c r="AD93" i="32"/>
  <c r="BK93" i="32" s="1"/>
  <c r="AD96" i="32"/>
  <c r="BK96" i="32" s="1"/>
  <c r="AD99" i="32"/>
  <c r="BK99" i="32" s="1"/>
  <c r="AD87" i="32"/>
  <c r="BK87" i="32" s="1"/>
  <c r="AD90" i="32"/>
  <c r="BK90" i="32" s="1"/>
  <c r="AD80" i="32"/>
  <c r="BK80" i="32" s="1"/>
  <c r="AD94" i="32"/>
  <c r="BK94" i="32" s="1"/>
  <c r="AD97" i="32"/>
  <c r="BK97" i="32" s="1"/>
  <c r="AD98" i="32"/>
  <c r="BK98" i="32" s="1"/>
  <c r="AD100" i="32"/>
  <c r="BK100" i="32" s="1"/>
  <c r="AD105" i="32"/>
  <c r="BK105" i="32" s="1"/>
  <c r="AD106" i="32"/>
  <c r="BK106" i="32" s="1"/>
  <c r="AD108" i="32"/>
  <c r="BK108" i="32" s="1"/>
  <c r="AD92" i="32"/>
  <c r="BK92" i="32" s="1"/>
  <c r="AD102" i="32"/>
  <c r="BK102" i="32" s="1"/>
  <c r="AD95" i="32"/>
  <c r="BK95" i="32" s="1"/>
  <c r="AD101" i="32"/>
  <c r="BK101" i="32" s="1"/>
  <c r="AD103" i="32"/>
  <c r="BK103" i="32" s="1"/>
  <c r="AD104" i="32"/>
  <c r="BK104" i="32" s="1"/>
  <c r="AD107" i="32"/>
  <c r="BK107" i="32" s="1"/>
  <c r="AD111" i="32"/>
  <c r="BK111" i="32" s="1"/>
  <c r="AD116" i="32"/>
  <c r="BK116" i="32" s="1"/>
  <c r="AD117" i="32"/>
  <c r="BK117" i="32" s="1"/>
  <c r="AD114" i="32"/>
  <c r="BK114" i="32" s="1"/>
  <c r="AD118" i="32"/>
  <c r="BK118" i="32" s="1"/>
  <c r="AD119" i="32"/>
  <c r="BK119" i="32" s="1"/>
  <c r="AD120" i="32"/>
  <c r="BK120" i="32" s="1"/>
  <c r="AD122" i="32"/>
  <c r="BK122" i="32" s="1"/>
  <c r="AD109" i="32"/>
  <c r="BK109" i="32" s="1"/>
  <c r="AD110" i="32"/>
  <c r="BK110" i="32" s="1"/>
  <c r="AD115" i="32"/>
  <c r="BK115" i="32" s="1"/>
  <c r="AD124" i="32"/>
  <c r="BK124" i="32" s="1"/>
  <c r="AD121" i="32"/>
  <c r="BK121" i="32" s="1"/>
  <c r="AD112" i="32"/>
  <c r="BK112" i="32" s="1"/>
  <c r="AD113" i="32"/>
  <c r="BK113" i="32" s="1"/>
  <c r="AD123" i="32"/>
  <c r="BK123" i="32" s="1"/>
  <c r="AD125" i="32"/>
  <c r="BK125" i="32" s="1"/>
  <c r="AR65" i="32"/>
  <c r="BY65" i="32" s="1"/>
  <c r="AR67" i="32"/>
  <c r="BY67" i="32" s="1"/>
  <c r="AR71" i="32"/>
  <c r="BY71" i="32" s="1"/>
  <c r="AR72" i="32"/>
  <c r="BY72" i="32" s="1"/>
  <c r="AR69" i="32"/>
  <c r="BY69" i="32" s="1"/>
  <c r="AR66" i="32"/>
  <c r="BY66" i="32" s="1"/>
  <c r="AR70" i="32"/>
  <c r="BY70" i="32" s="1"/>
  <c r="AR73" i="32"/>
  <c r="BY73" i="32" s="1"/>
  <c r="AR77" i="32"/>
  <c r="BY77" i="32" s="1"/>
  <c r="AR79" i="32"/>
  <c r="BY79" i="32" s="1"/>
  <c r="AR81" i="32"/>
  <c r="BY81" i="32" s="1"/>
  <c r="AR74" i="32"/>
  <c r="BY74" i="32" s="1"/>
  <c r="AR78" i="32"/>
  <c r="BY78" i="32" s="1"/>
  <c r="AR83" i="32"/>
  <c r="BY83" i="32" s="1"/>
  <c r="AR76" i="32"/>
  <c r="BY76" i="32" s="1"/>
  <c r="AR80" i="32"/>
  <c r="BY80" i="32" s="1"/>
  <c r="AR82" i="32"/>
  <c r="BY82" i="32" s="1"/>
  <c r="AR85" i="32"/>
  <c r="BY85" i="32" s="1"/>
  <c r="AR87" i="32"/>
  <c r="BY87" i="32" s="1"/>
  <c r="AR90" i="32"/>
  <c r="BY90" i="32" s="1"/>
  <c r="AR93" i="32"/>
  <c r="BY93" i="32" s="1"/>
  <c r="AR75" i="32"/>
  <c r="BY75" i="32" s="1"/>
  <c r="AR84" i="32"/>
  <c r="BY84" i="32" s="1"/>
  <c r="AR86" i="32"/>
  <c r="BY86" i="32" s="1"/>
  <c r="AR88" i="32"/>
  <c r="BY88" i="32" s="1"/>
  <c r="AR89" i="32"/>
  <c r="BY89" i="32" s="1"/>
  <c r="AR91" i="32"/>
  <c r="BY91" i="32" s="1"/>
  <c r="AR95" i="32"/>
  <c r="BY95" i="32" s="1"/>
  <c r="AR94" i="32"/>
  <c r="BY94" i="32" s="1"/>
  <c r="AR97" i="32"/>
  <c r="BY97" i="32" s="1"/>
  <c r="AR98" i="32"/>
  <c r="BY98" i="32" s="1"/>
  <c r="AR102" i="32"/>
  <c r="BY102" i="32" s="1"/>
  <c r="AR103" i="32"/>
  <c r="BY103" i="32" s="1"/>
  <c r="AR99" i="32"/>
  <c r="BY99" i="32" s="1"/>
  <c r="AR107" i="32"/>
  <c r="BY107" i="32" s="1"/>
  <c r="AR111" i="32"/>
  <c r="BY111" i="32" s="1"/>
  <c r="AR68" i="32"/>
  <c r="BY68" i="32" s="1"/>
  <c r="AR101" i="32"/>
  <c r="BY101" i="32" s="1"/>
  <c r="AR104" i="32"/>
  <c r="BY104" i="32" s="1"/>
  <c r="AR105" i="32"/>
  <c r="BY105" i="32" s="1"/>
  <c r="AR109" i="32"/>
  <c r="BY109" i="32" s="1"/>
  <c r="AR110" i="32"/>
  <c r="BY110" i="32" s="1"/>
  <c r="AR112" i="32"/>
  <c r="BY112" i="32" s="1"/>
  <c r="AR106" i="32"/>
  <c r="BY106" i="32" s="1"/>
  <c r="AR108" i="32"/>
  <c r="BY108" i="32" s="1"/>
  <c r="AR113" i="32"/>
  <c r="BY113" i="32" s="1"/>
  <c r="AR114" i="32"/>
  <c r="BY114" i="32" s="1"/>
  <c r="AR115" i="32"/>
  <c r="BY115" i="32" s="1"/>
  <c r="AR117" i="32"/>
  <c r="BY117" i="32" s="1"/>
  <c r="AR123" i="32"/>
  <c r="BY123" i="32" s="1"/>
  <c r="AR124" i="32"/>
  <c r="BY124" i="32" s="1"/>
  <c r="AR121" i="32"/>
  <c r="BY121" i="32" s="1"/>
  <c r="AR92" i="32"/>
  <c r="BY92" i="32" s="1"/>
  <c r="AR96" i="32"/>
  <c r="BY96" i="32" s="1"/>
  <c r="AR100" i="32"/>
  <c r="BY100" i="32" s="1"/>
  <c r="AR118" i="32"/>
  <c r="BY118" i="32" s="1"/>
  <c r="AR119" i="32"/>
  <c r="BY119" i="32" s="1"/>
  <c r="AR120" i="32"/>
  <c r="BY120" i="32" s="1"/>
  <c r="AR122" i="32"/>
  <c r="BY122" i="32" s="1"/>
  <c r="AR125" i="32"/>
  <c r="BY125" i="32" s="1"/>
  <c r="AR116" i="32"/>
  <c r="BY116" i="32" s="1"/>
  <c r="AE3" i="32"/>
  <c r="AS3" i="32"/>
  <c r="AR1" i="32"/>
  <c r="T3" i="32"/>
  <c r="S1" i="32"/>
  <c r="BL3" i="32"/>
  <c r="BL1" i="32" s="1"/>
  <c r="BA3" i="32"/>
  <c r="AZ1" i="32"/>
  <c r="BW3" i="32"/>
  <c r="BV1" i="32"/>
  <c r="AE1" i="32"/>
  <c r="K7" i="21"/>
  <c r="K8" i="21"/>
  <c r="K5" i="21"/>
  <c r="K6" i="21"/>
  <c r="K9" i="21"/>
  <c r="K10" i="21"/>
  <c r="K11" i="21"/>
  <c r="K12" i="21"/>
  <c r="K13" i="21"/>
  <c r="K14" i="21"/>
  <c r="K15" i="21"/>
  <c r="K16" i="21"/>
  <c r="K17" i="21"/>
  <c r="K18" i="21"/>
  <c r="K19" i="21"/>
  <c r="K20" i="21"/>
  <c r="K21" i="21"/>
  <c r="K22" i="21"/>
  <c r="K23" i="21"/>
  <c r="K24" i="21"/>
  <c r="K25" i="21"/>
  <c r="K26" i="21"/>
  <c r="K27" i="21"/>
  <c r="K28" i="21"/>
  <c r="K29" i="21"/>
  <c r="K30" i="21"/>
  <c r="K31" i="21"/>
  <c r="K32" i="21"/>
  <c r="K33" i="21"/>
  <c r="K34" i="21"/>
  <c r="K35" i="21"/>
  <c r="K36" i="21"/>
  <c r="K37" i="21"/>
  <c r="K38" i="21"/>
  <c r="K39" i="21"/>
  <c r="K40" i="21"/>
  <c r="K41" i="21"/>
  <c r="K42" i="21"/>
  <c r="K43" i="21"/>
  <c r="K44" i="21"/>
  <c r="K45" i="21"/>
  <c r="K46" i="21"/>
  <c r="K47" i="21"/>
  <c r="K48" i="21"/>
  <c r="K49" i="21"/>
  <c r="K50" i="21"/>
  <c r="K51" i="21"/>
  <c r="K52" i="21"/>
  <c r="K53" i="21"/>
  <c r="K54" i="21"/>
  <c r="K55" i="21"/>
  <c r="K56" i="21"/>
  <c r="K57" i="21"/>
  <c r="K58" i="21"/>
  <c r="K59" i="21"/>
  <c r="K60" i="21"/>
  <c r="K61" i="21"/>
  <c r="K62" i="21"/>
  <c r="K63" i="21"/>
  <c r="K64" i="21"/>
  <c r="N63" i="32" l="1"/>
  <c r="O63" i="32"/>
  <c r="M63" i="32"/>
  <c r="M64" i="32"/>
  <c r="N64" i="32"/>
  <c r="O64" i="32"/>
  <c r="AS68" i="32"/>
  <c r="BZ68" i="32" s="1"/>
  <c r="AS70" i="32"/>
  <c r="BZ70" i="32" s="1"/>
  <c r="AS65" i="32"/>
  <c r="BZ65" i="32" s="1"/>
  <c r="AS67" i="32"/>
  <c r="BZ67" i="32" s="1"/>
  <c r="AS71" i="32"/>
  <c r="BZ71" i="32" s="1"/>
  <c r="AS72" i="32"/>
  <c r="BZ72" i="32" s="1"/>
  <c r="AS69" i="32"/>
  <c r="BZ69" i="32" s="1"/>
  <c r="AS76" i="32"/>
  <c r="BZ76" i="32" s="1"/>
  <c r="AS80" i="32"/>
  <c r="BZ80" i="32" s="1"/>
  <c r="AS82" i="32"/>
  <c r="BZ82" i="32" s="1"/>
  <c r="AS66" i="32"/>
  <c r="BZ66" i="32" s="1"/>
  <c r="AS77" i="32"/>
  <c r="BZ77" i="32" s="1"/>
  <c r="AS81" i="32"/>
  <c r="BZ81" i="32" s="1"/>
  <c r="AS75" i="32"/>
  <c r="BZ75" i="32" s="1"/>
  <c r="AS84" i="32"/>
  <c r="BZ84" i="32" s="1"/>
  <c r="AS88" i="32"/>
  <c r="BZ88" i="32" s="1"/>
  <c r="AS73" i="32"/>
  <c r="BZ73" i="32" s="1"/>
  <c r="AS74" i="32"/>
  <c r="BZ74" i="32" s="1"/>
  <c r="AS83" i="32"/>
  <c r="BZ83" i="32" s="1"/>
  <c r="AS85" i="32"/>
  <c r="BZ85" i="32" s="1"/>
  <c r="AS89" i="32"/>
  <c r="BZ89" i="32" s="1"/>
  <c r="AS78" i="32"/>
  <c r="BZ78" i="32" s="1"/>
  <c r="AS86" i="32"/>
  <c r="BZ86" i="32" s="1"/>
  <c r="AS87" i="32"/>
  <c r="BZ87" i="32" s="1"/>
  <c r="AS92" i="32"/>
  <c r="BZ92" i="32" s="1"/>
  <c r="AS79" i="32"/>
  <c r="BZ79" i="32" s="1"/>
  <c r="AS93" i="32"/>
  <c r="BZ93" i="32" s="1"/>
  <c r="AS90" i="32"/>
  <c r="BZ90" i="32" s="1"/>
  <c r="AS91" i="32"/>
  <c r="BZ91" i="32" s="1"/>
  <c r="AS95" i="32"/>
  <c r="BZ95" i="32" s="1"/>
  <c r="AS96" i="32"/>
  <c r="BZ96" i="32" s="1"/>
  <c r="AS99" i="32"/>
  <c r="BZ99" i="32" s="1"/>
  <c r="AS101" i="32"/>
  <c r="BZ101" i="32" s="1"/>
  <c r="AS104" i="32"/>
  <c r="BZ104" i="32" s="1"/>
  <c r="AS100" i="32"/>
  <c r="BZ100" i="32" s="1"/>
  <c r="AS102" i="32"/>
  <c r="BZ102" i="32" s="1"/>
  <c r="AS103" i="32"/>
  <c r="BZ103" i="32" s="1"/>
  <c r="AS107" i="32"/>
  <c r="BZ107" i="32" s="1"/>
  <c r="AS111" i="32"/>
  <c r="BZ111" i="32" s="1"/>
  <c r="AS94" i="32"/>
  <c r="BZ94" i="32" s="1"/>
  <c r="AS105" i="32"/>
  <c r="BZ105" i="32" s="1"/>
  <c r="AS109" i="32"/>
  <c r="BZ109" i="32" s="1"/>
  <c r="AS110" i="32"/>
  <c r="BZ110" i="32" s="1"/>
  <c r="AS112" i="32"/>
  <c r="BZ112" i="32" s="1"/>
  <c r="AS97" i="32"/>
  <c r="BZ97" i="32" s="1"/>
  <c r="AS106" i="32"/>
  <c r="BZ106" i="32" s="1"/>
  <c r="AS114" i="32"/>
  <c r="BZ114" i="32" s="1"/>
  <c r="AS118" i="32"/>
  <c r="BZ118" i="32" s="1"/>
  <c r="AS119" i="32"/>
  <c r="BZ119" i="32" s="1"/>
  <c r="AS120" i="32"/>
  <c r="BZ120" i="32" s="1"/>
  <c r="AS125" i="32"/>
  <c r="BZ125" i="32" s="1"/>
  <c r="AS113" i="32"/>
  <c r="BZ113" i="32" s="1"/>
  <c r="AS117" i="32"/>
  <c r="BZ117" i="32" s="1"/>
  <c r="AS98" i="32"/>
  <c r="BZ98" i="32" s="1"/>
  <c r="AS124" i="32"/>
  <c r="BZ124" i="32" s="1"/>
  <c r="AS108" i="32"/>
  <c r="BZ108" i="32" s="1"/>
  <c r="AS116" i="32"/>
  <c r="BZ116" i="32" s="1"/>
  <c r="AS121" i="32"/>
  <c r="BZ121" i="32" s="1"/>
  <c r="AS122" i="32"/>
  <c r="BZ122" i="32" s="1"/>
  <c r="AS123" i="32"/>
  <c r="BZ123" i="32" s="1"/>
  <c r="AS115" i="32"/>
  <c r="BZ115" i="32" s="1"/>
  <c r="AE69" i="32"/>
  <c r="BL69" i="32" s="1"/>
  <c r="AE66" i="32"/>
  <c r="BL66" i="32" s="1"/>
  <c r="AE68" i="32"/>
  <c r="BL68" i="32" s="1"/>
  <c r="AE70" i="32"/>
  <c r="BL70" i="32" s="1"/>
  <c r="AE65" i="32"/>
  <c r="BL65" i="32" s="1"/>
  <c r="AE67" i="32"/>
  <c r="BL67" i="32" s="1"/>
  <c r="AE71" i="32"/>
  <c r="BL71" i="32" s="1"/>
  <c r="AE73" i="32"/>
  <c r="BL73" i="32" s="1"/>
  <c r="AE72" i="32"/>
  <c r="BL72" i="32" s="1"/>
  <c r="AE76" i="32"/>
  <c r="BL76" i="32" s="1"/>
  <c r="AE75" i="32"/>
  <c r="BL75" i="32" s="1"/>
  <c r="AE79" i="32"/>
  <c r="BL79" i="32" s="1"/>
  <c r="AE83" i="32"/>
  <c r="BL83" i="32" s="1"/>
  <c r="AE74" i="32"/>
  <c r="BL74" i="32" s="1"/>
  <c r="AE77" i="32"/>
  <c r="BL77" i="32" s="1"/>
  <c r="AE78" i="32"/>
  <c r="BL78" i="32" s="1"/>
  <c r="AE80" i="32"/>
  <c r="BL80" i="32" s="1"/>
  <c r="AE81" i="32"/>
  <c r="BL81" i="32" s="1"/>
  <c r="AE92" i="32"/>
  <c r="BL92" i="32" s="1"/>
  <c r="AE89" i="32"/>
  <c r="BL89" i="32" s="1"/>
  <c r="AE91" i="32"/>
  <c r="BL91" i="32" s="1"/>
  <c r="AE84" i="32"/>
  <c r="BL84" i="32" s="1"/>
  <c r="AE85" i="32"/>
  <c r="BL85" i="32" s="1"/>
  <c r="AE88" i="32"/>
  <c r="BL88" i="32" s="1"/>
  <c r="AE94" i="32"/>
  <c r="BL94" i="32" s="1"/>
  <c r="AE97" i="32"/>
  <c r="BL97" i="32" s="1"/>
  <c r="AE98" i="32"/>
  <c r="BL98" i="32" s="1"/>
  <c r="AE82" i="32"/>
  <c r="BL82" i="32" s="1"/>
  <c r="AE86" i="32"/>
  <c r="BL86" i="32" s="1"/>
  <c r="AE93" i="32"/>
  <c r="BL93" i="32" s="1"/>
  <c r="AE96" i="32"/>
  <c r="BL96" i="32" s="1"/>
  <c r="AE99" i="32"/>
  <c r="BL99" i="32" s="1"/>
  <c r="AE95" i="32"/>
  <c r="BL95" i="32" s="1"/>
  <c r="AE87" i="32"/>
  <c r="BL87" i="32" s="1"/>
  <c r="AE109" i="32"/>
  <c r="BL109" i="32" s="1"/>
  <c r="AE110" i="32"/>
  <c r="BL110" i="32" s="1"/>
  <c r="AE112" i="32"/>
  <c r="BL112" i="32" s="1"/>
  <c r="AE100" i="32"/>
  <c r="BL100" i="32" s="1"/>
  <c r="AE106" i="32"/>
  <c r="BL106" i="32" s="1"/>
  <c r="AE108" i="32"/>
  <c r="BL108" i="32" s="1"/>
  <c r="AE90" i="32"/>
  <c r="BL90" i="32" s="1"/>
  <c r="AE102" i="32"/>
  <c r="BL102" i="32" s="1"/>
  <c r="AE103" i="32"/>
  <c r="BL103" i="32" s="1"/>
  <c r="AE111" i="32"/>
  <c r="BL111" i="32" s="1"/>
  <c r="AE115" i="32"/>
  <c r="BL115" i="32" s="1"/>
  <c r="AE118" i="32"/>
  <c r="BL118" i="32" s="1"/>
  <c r="AE116" i="32"/>
  <c r="BL116" i="32" s="1"/>
  <c r="AE121" i="32"/>
  <c r="BL121" i="32" s="1"/>
  <c r="AE105" i="32"/>
  <c r="BL105" i="32" s="1"/>
  <c r="AE104" i="32"/>
  <c r="BL104" i="32" s="1"/>
  <c r="AE107" i="32"/>
  <c r="BL107" i="32" s="1"/>
  <c r="AE113" i="32"/>
  <c r="BL113" i="32" s="1"/>
  <c r="AE117" i="32"/>
  <c r="BL117" i="32" s="1"/>
  <c r="AE123" i="32"/>
  <c r="BL123" i="32" s="1"/>
  <c r="AE125" i="32"/>
  <c r="BL125" i="32" s="1"/>
  <c r="AE124" i="32"/>
  <c r="BL124" i="32" s="1"/>
  <c r="AE101" i="32"/>
  <c r="BL101" i="32" s="1"/>
  <c r="AE114" i="32"/>
  <c r="BL114" i="32" s="1"/>
  <c r="AE119" i="32"/>
  <c r="BL119" i="32" s="1"/>
  <c r="AE120" i="32"/>
  <c r="BL120" i="32" s="1"/>
  <c r="AE122" i="32"/>
  <c r="BL122" i="32" s="1"/>
  <c r="AF3" i="32"/>
  <c r="AT3" i="32"/>
  <c r="AS1" i="32"/>
  <c r="BM3" i="32"/>
  <c r="BM1" i="32" s="1"/>
  <c r="BB3" i="32"/>
  <c r="BA1" i="32"/>
  <c r="BX3" i="32"/>
  <c r="BW1" i="32"/>
  <c r="U3" i="32"/>
  <c r="T1" i="32"/>
  <c r="O62" i="32"/>
  <c r="N62" i="32"/>
  <c r="O60" i="32"/>
  <c r="N60" i="32"/>
  <c r="O58" i="32"/>
  <c r="N58" i="32"/>
  <c r="O56" i="32"/>
  <c r="N56" i="32"/>
  <c r="O54" i="32"/>
  <c r="N54" i="32"/>
  <c r="N52" i="32"/>
  <c r="O52" i="32"/>
  <c r="O50" i="32"/>
  <c r="N50" i="32"/>
  <c r="N48" i="32"/>
  <c r="O48" i="32"/>
  <c r="O46" i="32"/>
  <c r="N46" i="32"/>
  <c r="N44" i="32"/>
  <c r="O44" i="32"/>
  <c r="O42" i="32"/>
  <c r="N42" i="32"/>
  <c r="N40" i="32"/>
  <c r="O40" i="32"/>
  <c r="O38" i="32"/>
  <c r="N38" i="32"/>
  <c r="N36" i="32"/>
  <c r="O36" i="32"/>
  <c r="O34" i="32"/>
  <c r="N34" i="32"/>
  <c r="O32" i="32"/>
  <c r="N32" i="32"/>
  <c r="N30" i="32"/>
  <c r="O30" i="32"/>
  <c r="N28" i="32"/>
  <c r="O28" i="32"/>
  <c r="O26" i="32"/>
  <c r="N26" i="32"/>
  <c r="N24" i="32"/>
  <c r="O24" i="32"/>
  <c r="N22" i="32"/>
  <c r="O22" i="32"/>
  <c r="O20" i="32"/>
  <c r="N20" i="32"/>
  <c r="O18" i="32"/>
  <c r="N18" i="32"/>
  <c r="O16" i="32"/>
  <c r="N16" i="32"/>
  <c r="O14" i="32"/>
  <c r="N14" i="32"/>
  <c r="N12" i="32"/>
  <c r="O12" i="32"/>
  <c r="N10" i="32"/>
  <c r="O10" i="32"/>
  <c r="N6" i="32"/>
  <c r="O6" i="32"/>
  <c r="N8" i="32"/>
  <c r="O8" i="32"/>
  <c r="N61" i="32"/>
  <c r="O61" i="32"/>
  <c r="N59" i="32"/>
  <c r="O59" i="32"/>
  <c r="N57" i="32"/>
  <c r="O57" i="32"/>
  <c r="N55" i="32"/>
  <c r="O55" i="32"/>
  <c r="N53" i="32"/>
  <c r="O53" i="32"/>
  <c r="O51" i="32"/>
  <c r="N51" i="32"/>
  <c r="N49" i="32"/>
  <c r="O49" i="32"/>
  <c r="N47" i="32"/>
  <c r="O47" i="32"/>
  <c r="O45" i="32"/>
  <c r="N45" i="32"/>
  <c r="O43" i="32"/>
  <c r="N43" i="32"/>
  <c r="N41" i="32"/>
  <c r="O41" i="32"/>
  <c r="N39" i="32"/>
  <c r="O39" i="32"/>
  <c r="N37" i="32"/>
  <c r="O37" i="32"/>
  <c r="O35" i="32"/>
  <c r="N35" i="32"/>
  <c r="N33" i="32"/>
  <c r="O33" i="32"/>
  <c r="N31" i="32"/>
  <c r="O31" i="32"/>
  <c r="N29" i="32"/>
  <c r="O29" i="32"/>
  <c r="N27" i="32"/>
  <c r="O27" i="32"/>
  <c r="N25" i="32"/>
  <c r="O25" i="32"/>
  <c r="N23" i="32"/>
  <c r="O23" i="32"/>
  <c r="N21" i="32"/>
  <c r="O21" i="32"/>
  <c r="O19" i="32"/>
  <c r="N19" i="32"/>
  <c r="O17" i="32"/>
  <c r="N17" i="32"/>
  <c r="N15" i="32"/>
  <c r="O15" i="32"/>
  <c r="N13" i="32"/>
  <c r="O13" i="32"/>
  <c r="N11" i="32"/>
  <c r="O11" i="32"/>
  <c r="N9" i="32"/>
  <c r="O9" i="32"/>
  <c r="O5" i="32"/>
  <c r="N5" i="32"/>
  <c r="O7" i="32"/>
  <c r="N7" i="32"/>
  <c r="M7" i="32"/>
  <c r="M60" i="32"/>
  <c r="M48" i="32"/>
  <c r="M40" i="32"/>
  <c r="M32" i="32"/>
  <c r="M20" i="32"/>
  <c r="M12" i="32"/>
  <c r="M55" i="32"/>
  <c r="M47" i="32"/>
  <c r="M35" i="32"/>
  <c r="M27" i="32"/>
  <c r="M19" i="32"/>
  <c r="M11" i="32"/>
  <c r="M54" i="32"/>
  <c r="M50" i="32"/>
  <c r="M46" i="32"/>
  <c r="M42" i="32"/>
  <c r="M38" i="32"/>
  <c r="M34" i="32"/>
  <c r="M30" i="32"/>
  <c r="M26" i="32"/>
  <c r="M22" i="32"/>
  <c r="M18" i="32"/>
  <c r="M14" i="32"/>
  <c r="M10" i="32"/>
  <c r="M8" i="32"/>
  <c r="M56" i="32"/>
  <c r="M52" i="32"/>
  <c r="M44" i="32"/>
  <c r="M36" i="32"/>
  <c r="M28" i="32"/>
  <c r="M24" i="32"/>
  <c r="M16" i="32"/>
  <c r="M6" i="32"/>
  <c r="M59" i="32"/>
  <c r="M51" i="32"/>
  <c r="M43" i="32"/>
  <c r="M39" i="32"/>
  <c r="M31" i="32"/>
  <c r="M23" i="32"/>
  <c r="M15" i="32"/>
  <c r="M5" i="32"/>
  <c r="M62" i="32"/>
  <c r="M58" i="32"/>
  <c r="M61" i="32"/>
  <c r="M57" i="32"/>
  <c r="M53" i="32"/>
  <c r="M49" i="32"/>
  <c r="M45" i="32"/>
  <c r="M41" i="32"/>
  <c r="M37" i="32"/>
  <c r="M33" i="32"/>
  <c r="M29" i="32"/>
  <c r="M25" i="32"/>
  <c r="M21" i="32"/>
  <c r="M17" i="32"/>
  <c r="M13" i="32"/>
  <c r="M9" i="32"/>
  <c r="AV64" i="21"/>
  <c r="AW64" i="21"/>
  <c r="AV60" i="21"/>
  <c r="AW60" i="21"/>
  <c r="AY60" i="21" s="1"/>
  <c r="AV56" i="21"/>
  <c r="AS56" i="32" s="1"/>
  <c r="BZ56" i="32" s="1"/>
  <c r="AW56" i="21"/>
  <c r="AV52" i="21"/>
  <c r="AS52" i="32" s="1"/>
  <c r="BZ52" i="32" s="1"/>
  <c r="AW52" i="21"/>
  <c r="AY52" i="21" s="1"/>
  <c r="AV48" i="21"/>
  <c r="AW48" i="21"/>
  <c r="AY48" i="21" s="1"/>
  <c r="AV44" i="21"/>
  <c r="AW44" i="21"/>
  <c r="AY44" i="21" s="1"/>
  <c r="AV40" i="21"/>
  <c r="AS40" i="32" s="1"/>
  <c r="BZ40" i="32" s="1"/>
  <c r="AW40" i="21"/>
  <c r="AV36" i="21"/>
  <c r="AS36" i="32" s="1"/>
  <c r="BZ36" i="32" s="1"/>
  <c r="AW36" i="21"/>
  <c r="AY36" i="21" s="1"/>
  <c r="AV32" i="21"/>
  <c r="AW32" i="21"/>
  <c r="AY32" i="21" s="1"/>
  <c r="AV28" i="21"/>
  <c r="AE28" i="32" s="1"/>
  <c r="AW28" i="21"/>
  <c r="AY28" i="21" s="1"/>
  <c r="AV24" i="21"/>
  <c r="AE24" i="32" s="1"/>
  <c r="AW24" i="21"/>
  <c r="AY24" i="21" s="1"/>
  <c r="AV20" i="21"/>
  <c r="AW20" i="21"/>
  <c r="AV16" i="21"/>
  <c r="AE16" i="32" s="1"/>
  <c r="AW16" i="21"/>
  <c r="AV12" i="21"/>
  <c r="AE12" i="32" s="1"/>
  <c r="AW12" i="21"/>
  <c r="AV6" i="21"/>
  <c r="AE6" i="32" s="1"/>
  <c r="AW6" i="21"/>
  <c r="AY6" i="21" s="1"/>
  <c r="AV63" i="21"/>
  <c r="AW63" i="21"/>
  <c r="AV59" i="21"/>
  <c r="AS59" i="32" s="1"/>
  <c r="BZ59" i="32" s="1"/>
  <c r="AW59" i="21"/>
  <c r="AY59" i="21" s="1"/>
  <c r="AV55" i="21"/>
  <c r="AE55" i="32" s="1"/>
  <c r="AW55" i="21"/>
  <c r="AY55" i="21" s="1"/>
  <c r="AV51" i="21"/>
  <c r="AE51" i="32" s="1"/>
  <c r="AW51" i="21"/>
  <c r="AV47" i="21"/>
  <c r="AW47" i="21"/>
  <c r="AY47" i="21" s="1"/>
  <c r="AV43" i="21"/>
  <c r="AE43" i="32" s="1"/>
  <c r="AW43" i="21"/>
  <c r="AY43" i="21" s="1"/>
  <c r="AV39" i="21"/>
  <c r="AS39" i="32" s="1"/>
  <c r="BZ39" i="32" s="1"/>
  <c r="AW39" i="21"/>
  <c r="AY39" i="21" s="1"/>
  <c r="AV35" i="21"/>
  <c r="AE35" i="32" s="1"/>
  <c r="AW35" i="21"/>
  <c r="AV31" i="21"/>
  <c r="AW31" i="21"/>
  <c r="AY31" i="21" s="1"/>
  <c r="AV27" i="21"/>
  <c r="AS27" i="32" s="1"/>
  <c r="BZ27" i="32" s="1"/>
  <c r="AW27" i="21"/>
  <c r="AV23" i="21"/>
  <c r="AS23" i="32" s="1"/>
  <c r="BZ23" i="32" s="1"/>
  <c r="AW23" i="21"/>
  <c r="AV19" i="21"/>
  <c r="AS19" i="32" s="1"/>
  <c r="BZ19" i="32" s="1"/>
  <c r="AW19" i="21"/>
  <c r="J19" i="32" s="1"/>
  <c r="AV15" i="21"/>
  <c r="AS15" i="32" s="1"/>
  <c r="BZ15" i="32" s="1"/>
  <c r="AW15" i="21"/>
  <c r="AV11" i="21"/>
  <c r="AE11" i="32" s="1"/>
  <c r="AW11" i="21"/>
  <c r="AV5" i="21"/>
  <c r="AW5" i="21"/>
  <c r="AV62" i="21"/>
  <c r="AE62" i="32" s="1"/>
  <c r="AW62" i="21"/>
  <c r="AV58" i="21"/>
  <c r="AS58" i="32" s="1"/>
  <c r="BZ58" i="32" s="1"/>
  <c r="AW58" i="21"/>
  <c r="AY58" i="21" s="1"/>
  <c r="AV54" i="21"/>
  <c r="AE54" i="32" s="1"/>
  <c r="AW54" i="21"/>
  <c r="AY54" i="21" s="1"/>
  <c r="AV50" i="21"/>
  <c r="AW50" i="21"/>
  <c r="AY50" i="21" s="1"/>
  <c r="AV46" i="21"/>
  <c r="AS46" i="32" s="1"/>
  <c r="BZ46" i="32" s="1"/>
  <c r="AW46" i="21"/>
  <c r="AV42" i="21"/>
  <c r="AE42" i="32" s="1"/>
  <c r="AW42" i="21"/>
  <c r="AY42" i="21" s="1"/>
  <c r="AV38" i="21"/>
  <c r="AE38" i="32" s="1"/>
  <c r="AW38" i="21"/>
  <c r="AY38" i="21" s="1"/>
  <c r="AV34" i="21"/>
  <c r="AW34" i="21"/>
  <c r="AY34" i="21" s="1"/>
  <c r="AV30" i="21"/>
  <c r="AW30" i="21"/>
  <c r="AV26" i="21"/>
  <c r="AE26" i="32" s="1"/>
  <c r="AW26" i="21"/>
  <c r="AV22" i="21"/>
  <c r="AW22" i="21"/>
  <c r="AV18" i="21"/>
  <c r="AS18" i="32" s="1"/>
  <c r="BZ18" i="32" s="1"/>
  <c r="AW18" i="21"/>
  <c r="AV14" i="21"/>
  <c r="AE14" i="32" s="1"/>
  <c r="AW14" i="21"/>
  <c r="AY14" i="21" s="1"/>
  <c r="AV10" i="21"/>
  <c r="AS10" i="32" s="1"/>
  <c r="BZ10" i="32" s="1"/>
  <c r="AW10" i="21"/>
  <c r="AV8" i="21"/>
  <c r="AE8" i="32" s="1"/>
  <c r="AW8" i="21"/>
  <c r="AV61" i="21"/>
  <c r="AW61" i="21"/>
  <c r="AY61" i="21" s="1"/>
  <c r="AV57" i="21"/>
  <c r="AE57" i="32" s="1"/>
  <c r="AW57" i="21"/>
  <c r="AV53" i="21"/>
  <c r="AE53" i="32" s="1"/>
  <c r="AW53" i="21"/>
  <c r="AY53" i="21" s="1"/>
  <c r="AV49" i="21"/>
  <c r="AS49" i="32" s="1"/>
  <c r="BZ49" i="32" s="1"/>
  <c r="AW49" i="21"/>
  <c r="AY49" i="21" s="1"/>
  <c r="AV45" i="21"/>
  <c r="AW45" i="21"/>
  <c r="AY45" i="21" s="1"/>
  <c r="AV41" i="21"/>
  <c r="AS41" i="32" s="1"/>
  <c r="BZ41" i="32" s="1"/>
  <c r="AW41" i="21"/>
  <c r="AV37" i="21"/>
  <c r="AE37" i="32" s="1"/>
  <c r="AW37" i="21"/>
  <c r="AY37" i="21" s="1"/>
  <c r="AV33" i="21"/>
  <c r="AE33" i="32" s="1"/>
  <c r="AW33" i="21"/>
  <c r="AY33" i="21" s="1"/>
  <c r="AV29" i="21"/>
  <c r="AW29" i="21"/>
  <c r="AY29" i="21" s="1"/>
  <c r="AV25" i="21"/>
  <c r="AW25" i="21"/>
  <c r="AY25" i="21" s="1"/>
  <c r="AV21" i="21"/>
  <c r="AW21" i="21"/>
  <c r="AV17" i="21"/>
  <c r="AW17" i="21"/>
  <c r="AV13" i="21"/>
  <c r="AW13" i="21"/>
  <c r="AV9" i="21"/>
  <c r="AW9" i="21"/>
  <c r="AY9" i="21" s="1"/>
  <c r="AV7" i="21"/>
  <c r="AW7" i="21"/>
  <c r="K4" i="21"/>
  <c r="I64" i="32" l="1"/>
  <c r="AL64" i="32"/>
  <c r="BS64" i="32" s="1"/>
  <c r="AM64" i="32"/>
  <c r="BT64" i="32" s="1"/>
  <c r="AN64" i="32"/>
  <c r="BU64" i="32" s="1"/>
  <c r="AA64" i="32"/>
  <c r="BH64" i="32" s="1"/>
  <c r="AO64" i="32"/>
  <c r="BV64" i="32" s="1"/>
  <c r="AP64" i="32"/>
  <c r="BW64" i="32" s="1"/>
  <c r="AB64" i="32"/>
  <c r="BI64" i="32" s="1"/>
  <c r="AQ64" i="32"/>
  <c r="BX64" i="32" s="1"/>
  <c r="AC64" i="32"/>
  <c r="BJ64" i="32" s="1"/>
  <c r="AR64" i="32"/>
  <c r="BY64" i="32" s="1"/>
  <c r="AD64" i="32"/>
  <c r="BK64" i="32" s="1"/>
  <c r="AE64" i="32"/>
  <c r="BL64" i="32" s="1"/>
  <c r="AS64" i="32"/>
  <c r="BZ64" i="32" s="1"/>
  <c r="AY63" i="21"/>
  <c r="J63" i="32"/>
  <c r="I63" i="32"/>
  <c r="AL63" i="32"/>
  <c r="BS63" i="32" s="1"/>
  <c r="AM63" i="32"/>
  <c r="BT63" i="32" s="1"/>
  <c r="AN63" i="32"/>
  <c r="BU63" i="32" s="1"/>
  <c r="AA63" i="32"/>
  <c r="BH63" i="32" s="1"/>
  <c r="AO63" i="32"/>
  <c r="BV63" i="32" s="1"/>
  <c r="AP63" i="32"/>
  <c r="BW63" i="32" s="1"/>
  <c r="AB63" i="32"/>
  <c r="BI63" i="32" s="1"/>
  <c r="AC63" i="32"/>
  <c r="BJ63" i="32" s="1"/>
  <c r="AQ63" i="32"/>
  <c r="BX63" i="32" s="1"/>
  <c r="AD63" i="32"/>
  <c r="BK63" i="32" s="1"/>
  <c r="AR63" i="32"/>
  <c r="BY63" i="32" s="1"/>
  <c r="AY64" i="21"/>
  <c r="J64" i="32"/>
  <c r="AE63" i="32"/>
  <c r="BL63" i="32" s="1"/>
  <c r="AS63" i="32"/>
  <c r="BZ63" i="32" s="1"/>
  <c r="AT66" i="32"/>
  <c r="CA66" i="32" s="1"/>
  <c r="AT68" i="32"/>
  <c r="CA68" i="32" s="1"/>
  <c r="AT70" i="32"/>
  <c r="CA70" i="32" s="1"/>
  <c r="AT64" i="32"/>
  <c r="CA64" i="32" s="1"/>
  <c r="AT65" i="32"/>
  <c r="CA65" i="32" s="1"/>
  <c r="AT67" i="32"/>
  <c r="CA67" i="32" s="1"/>
  <c r="AT71" i="32"/>
  <c r="CA71" i="32" s="1"/>
  <c r="AT63" i="32"/>
  <c r="CA63" i="32" s="1"/>
  <c r="AT69" i="32"/>
  <c r="CA69" i="32" s="1"/>
  <c r="AT73" i="32"/>
  <c r="CA73" i="32" s="1"/>
  <c r="AT74" i="32"/>
  <c r="CA74" i="32" s="1"/>
  <c r="AT75" i="32"/>
  <c r="CA75" i="32" s="1"/>
  <c r="AT78" i="32"/>
  <c r="CA78" i="32" s="1"/>
  <c r="AT76" i="32"/>
  <c r="CA76" i="32" s="1"/>
  <c r="AT80" i="32"/>
  <c r="CA80" i="32" s="1"/>
  <c r="AT82" i="32"/>
  <c r="CA82" i="32" s="1"/>
  <c r="AT72" i="32"/>
  <c r="CA72" i="32" s="1"/>
  <c r="AT79" i="32"/>
  <c r="CA79" i="32" s="1"/>
  <c r="AT83" i="32"/>
  <c r="CA83" i="32" s="1"/>
  <c r="AT86" i="32"/>
  <c r="CA86" i="32" s="1"/>
  <c r="AT89" i="32"/>
  <c r="CA89" i="32" s="1"/>
  <c r="AT91" i="32"/>
  <c r="CA91" i="32" s="1"/>
  <c r="AT77" i="32"/>
  <c r="CA77" i="32" s="1"/>
  <c r="AT81" i="32"/>
  <c r="CA81" i="32" s="1"/>
  <c r="AT84" i="32"/>
  <c r="CA84" i="32" s="1"/>
  <c r="AT85" i="32"/>
  <c r="CA85" i="32" s="1"/>
  <c r="AT88" i="32"/>
  <c r="CA88" i="32" s="1"/>
  <c r="AT96" i="32"/>
  <c r="CA96" i="32" s="1"/>
  <c r="AT93" i="32"/>
  <c r="CA93" i="32" s="1"/>
  <c r="AT87" i="32"/>
  <c r="CA87" i="32" s="1"/>
  <c r="AT92" i="32"/>
  <c r="CA92" i="32" s="1"/>
  <c r="AT94" i="32"/>
  <c r="CA94" i="32" s="1"/>
  <c r="AT97" i="32"/>
  <c r="CA97" i="32" s="1"/>
  <c r="AT98" i="32"/>
  <c r="CA98" i="32" s="1"/>
  <c r="AT100" i="32"/>
  <c r="CA100" i="32" s="1"/>
  <c r="AT105" i="32"/>
  <c r="CA105" i="32" s="1"/>
  <c r="AT90" i="32"/>
  <c r="CA90" i="32" s="1"/>
  <c r="AT106" i="32"/>
  <c r="CA106" i="32" s="1"/>
  <c r="AT108" i="32"/>
  <c r="CA108" i="32" s="1"/>
  <c r="AT99" i="32"/>
  <c r="CA99" i="32" s="1"/>
  <c r="AT102" i="32"/>
  <c r="CA102" i="32" s="1"/>
  <c r="AT95" i="32"/>
  <c r="CA95" i="32" s="1"/>
  <c r="AT101" i="32"/>
  <c r="CA101" i="32" s="1"/>
  <c r="AT103" i="32"/>
  <c r="CA103" i="32" s="1"/>
  <c r="AT104" i="32"/>
  <c r="CA104" i="32" s="1"/>
  <c r="AT107" i="32"/>
  <c r="CA107" i="32" s="1"/>
  <c r="AT111" i="32"/>
  <c r="CA111" i="32" s="1"/>
  <c r="AT116" i="32"/>
  <c r="CA116" i="32" s="1"/>
  <c r="AT121" i="32"/>
  <c r="CA121" i="32" s="1"/>
  <c r="AT112" i="32"/>
  <c r="CA112" i="32" s="1"/>
  <c r="AT114" i="32"/>
  <c r="CA114" i="32" s="1"/>
  <c r="AT118" i="32"/>
  <c r="CA118" i="32" s="1"/>
  <c r="AT119" i="32"/>
  <c r="CA119" i="32" s="1"/>
  <c r="AT120" i="32"/>
  <c r="CA120" i="32" s="1"/>
  <c r="AT109" i="32"/>
  <c r="CA109" i="32" s="1"/>
  <c r="AT110" i="32"/>
  <c r="CA110" i="32" s="1"/>
  <c r="AT115" i="32"/>
  <c r="CA115" i="32" s="1"/>
  <c r="AT124" i="32"/>
  <c r="CA124" i="32" s="1"/>
  <c r="AT122" i="32"/>
  <c r="CA122" i="32" s="1"/>
  <c r="AT113" i="32"/>
  <c r="CA113" i="32" s="1"/>
  <c r="AT117" i="32"/>
  <c r="CA117" i="32" s="1"/>
  <c r="AT123" i="32"/>
  <c r="CA123" i="32" s="1"/>
  <c r="AT125" i="32"/>
  <c r="CA125" i="32" s="1"/>
  <c r="AF1" i="32"/>
  <c r="AF64" i="32"/>
  <c r="BM64" i="32" s="1"/>
  <c r="AF65" i="32"/>
  <c r="BM65" i="32" s="1"/>
  <c r="AF67" i="32"/>
  <c r="BM67" i="32" s="1"/>
  <c r="AF71" i="32"/>
  <c r="BM71" i="32" s="1"/>
  <c r="AF72" i="32"/>
  <c r="BM72" i="32" s="1"/>
  <c r="AF63" i="32"/>
  <c r="BM63" i="32" s="1"/>
  <c r="AF69" i="32"/>
  <c r="BM69" i="32" s="1"/>
  <c r="AF66" i="32"/>
  <c r="BM66" i="32" s="1"/>
  <c r="AF68" i="32"/>
  <c r="BM68" i="32" s="1"/>
  <c r="AF77" i="32"/>
  <c r="BM77" i="32" s="1"/>
  <c r="AF79" i="32"/>
  <c r="BM79" i="32" s="1"/>
  <c r="AF70" i="32"/>
  <c r="BM70" i="32" s="1"/>
  <c r="AF74" i="32"/>
  <c r="BM74" i="32" s="1"/>
  <c r="AF78" i="32"/>
  <c r="BM78" i="32" s="1"/>
  <c r="AF80" i="32"/>
  <c r="BM80" i="32" s="1"/>
  <c r="AF81" i="32"/>
  <c r="BM81" i="32" s="1"/>
  <c r="AF73" i="32"/>
  <c r="BM73" i="32" s="1"/>
  <c r="AF75" i="32"/>
  <c r="BM75" i="32" s="1"/>
  <c r="AF83" i="32"/>
  <c r="BM83" i="32" s="1"/>
  <c r="AF82" i="32"/>
  <c r="BM82" i="32" s="1"/>
  <c r="AF85" i="32"/>
  <c r="BM85" i="32" s="1"/>
  <c r="AF87" i="32"/>
  <c r="BM87" i="32" s="1"/>
  <c r="AF90" i="32"/>
  <c r="BM90" i="32" s="1"/>
  <c r="AF93" i="32"/>
  <c r="BM93" i="32" s="1"/>
  <c r="AF84" i="32"/>
  <c r="BM84" i="32" s="1"/>
  <c r="AF86" i="32"/>
  <c r="BM86" i="32" s="1"/>
  <c r="AF76" i="32"/>
  <c r="BM76" i="32" s="1"/>
  <c r="AF95" i="32"/>
  <c r="BM95" i="32" s="1"/>
  <c r="AF88" i="32"/>
  <c r="BM88" i="32" s="1"/>
  <c r="AF91" i="32"/>
  <c r="BM91" i="32" s="1"/>
  <c r="AF94" i="32"/>
  <c r="BM94" i="32" s="1"/>
  <c r="AF97" i="32"/>
  <c r="BM97" i="32" s="1"/>
  <c r="AF98" i="32"/>
  <c r="BM98" i="32" s="1"/>
  <c r="AF89" i="32"/>
  <c r="BM89" i="32" s="1"/>
  <c r="AF92" i="32"/>
  <c r="BM92" i="32" s="1"/>
  <c r="AF102" i="32"/>
  <c r="BM102" i="32" s="1"/>
  <c r="AF103" i="32"/>
  <c r="BM103" i="32" s="1"/>
  <c r="AF96" i="32"/>
  <c r="BM96" i="32" s="1"/>
  <c r="AF101" i="32"/>
  <c r="BM101" i="32" s="1"/>
  <c r="AF104" i="32"/>
  <c r="BM104" i="32" s="1"/>
  <c r="AF105" i="32"/>
  <c r="BM105" i="32" s="1"/>
  <c r="AF107" i="32"/>
  <c r="BM107" i="32" s="1"/>
  <c r="AF111" i="32"/>
  <c r="BM111" i="32" s="1"/>
  <c r="AF99" i="32"/>
  <c r="BM99" i="32" s="1"/>
  <c r="AF109" i="32"/>
  <c r="BM109" i="32" s="1"/>
  <c r="AF110" i="32"/>
  <c r="BM110" i="32" s="1"/>
  <c r="AF112" i="32"/>
  <c r="BM112" i="32" s="1"/>
  <c r="AF100" i="32"/>
  <c r="BM100" i="32" s="1"/>
  <c r="AF106" i="32"/>
  <c r="BM106" i="32" s="1"/>
  <c r="AF108" i="32"/>
  <c r="BM108" i="32" s="1"/>
  <c r="AF113" i="32"/>
  <c r="BM113" i="32" s="1"/>
  <c r="AF114" i="32"/>
  <c r="BM114" i="32" s="1"/>
  <c r="AF115" i="32"/>
  <c r="BM115" i="32" s="1"/>
  <c r="AF117" i="32"/>
  <c r="BM117" i="32" s="1"/>
  <c r="AF124" i="32"/>
  <c r="BM124" i="32" s="1"/>
  <c r="AF116" i="32"/>
  <c r="BM116" i="32" s="1"/>
  <c r="AF121" i="32"/>
  <c r="BM121" i="32" s="1"/>
  <c r="AF118" i="32"/>
  <c r="BM118" i="32" s="1"/>
  <c r="AF119" i="32"/>
  <c r="BM119" i="32" s="1"/>
  <c r="AF120" i="32"/>
  <c r="BM120" i="32" s="1"/>
  <c r="AF122" i="32"/>
  <c r="BM122" i="32" s="1"/>
  <c r="AF123" i="32"/>
  <c r="BM123" i="32" s="1"/>
  <c r="AF125" i="32"/>
  <c r="BM125" i="32" s="1"/>
  <c r="AS54" i="32"/>
  <c r="BZ54" i="32" s="1"/>
  <c r="AE49" i="32"/>
  <c r="BL49" i="32" s="1"/>
  <c r="AE19" i="32"/>
  <c r="BL19" i="32" s="1"/>
  <c r="AE46" i="32"/>
  <c r="BL46" i="32" s="1"/>
  <c r="AL13" i="32"/>
  <c r="BS13" i="32" s="1"/>
  <c r="AM13" i="32"/>
  <c r="BT13" i="32" s="1"/>
  <c r="AN13" i="32"/>
  <c r="BU13" i="32" s="1"/>
  <c r="AA13" i="32"/>
  <c r="BH13" i="32" s="1"/>
  <c r="AO13" i="32"/>
  <c r="BV13" i="32" s="1"/>
  <c r="AP13" i="32"/>
  <c r="BW13" i="32" s="1"/>
  <c r="AB13" i="32"/>
  <c r="BI13" i="32" s="1"/>
  <c r="AQ13" i="32"/>
  <c r="BX13" i="32" s="1"/>
  <c r="AC13" i="32"/>
  <c r="BJ13" i="32" s="1"/>
  <c r="AR13" i="32"/>
  <c r="BY13" i="32" s="1"/>
  <c r="AD13" i="32"/>
  <c r="BK13" i="32" s="1"/>
  <c r="AL29" i="32"/>
  <c r="BS29" i="32" s="1"/>
  <c r="AM29" i="32"/>
  <c r="BT29" i="32" s="1"/>
  <c r="AN29" i="32"/>
  <c r="BU29" i="32" s="1"/>
  <c r="AO29" i="32"/>
  <c r="BV29" i="32" s="1"/>
  <c r="AA29" i="32"/>
  <c r="BH29" i="32" s="1"/>
  <c r="AP29" i="32"/>
  <c r="BW29" i="32" s="1"/>
  <c r="AB29" i="32"/>
  <c r="BI29" i="32" s="1"/>
  <c r="AQ29" i="32"/>
  <c r="BX29" i="32" s="1"/>
  <c r="AC29" i="32"/>
  <c r="BJ29" i="32" s="1"/>
  <c r="AR29" i="32"/>
  <c r="BY29" i="32" s="1"/>
  <c r="AD29" i="32"/>
  <c r="BK29" i="32" s="1"/>
  <c r="AL45" i="32"/>
  <c r="BS45" i="32" s="1"/>
  <c r="AM45" i="32"/>
  <c r="BT45" i="32" s="1"/>
  <c r="AN45" i="32"/>
  <c r="BU45" i="32" s="1"/>
  <c r="AA45" i="32"/>
  <c r="BH45" i="32" s="1"/>
  <c r="AO45" i="32"/>
  <c r="BV45" i="32" s="1"/>
  <c r="AP45" i="32"/>
  <c r="BW45" i="32" s="1"/>
  <c r="AB45" i="32"/>
  <c r="BI45" i="32" s="1"/>
  <c r="AQ45" i="32"/>
  <c r="BX45" i="32" s="1"/>
  <c r="AC45" i="32"/>
  <c r="BJ45" i="32" s="1"/>
  <c r="AR45" i="32"/>
  <c r="BY45" i="32" s="1"/>
  <c r="AD45" i="32"/>
  <c r="BK45" i="32" s="1"/>
  <c r="AL61" i="32"/>
  <c r="BS61" i="32" s="1"/>
  <c r="AM61" i="32"/>
  <c r="BT61" i="32" s="1"/>
  <c r="AN61" i="32"/>
  <c r="BU61" i="32" s="1"/>
  <c r="AO61" i="32"/>
  <c r="BV61" i="32" s="1"/>
  <c r="AA61" i="32"/>
  <c r="BH61" i="32" s="1"/>
  <c r="AP61" i="32"/>
  <c r="BW61" i="32" s="1"/>
  <c r="AB61" i="32"/>
  <c r="BI61" i="32" s="1"/>
  <c r="AQ61" i="32"/>
  <c r="BX61" i="32" s="1"/>
  <c r="AC61" i="32"/>
  <c r="BJ61" i="32" s="1"/>
  <c r="AR61" i="32"/>
  <c r="BY61" i="32" s="1"/>
  <c r="AD61" i="32"/>
  <c r="BK61" i="32" s="1"/>
  <c r="AL34" i="32"/>
  <c r="BS34" i="32" s="1"/>
  <c r="AM34" i="32"/>
  <c r="BT34" i="32" s="1"/>
  <c r="AN34" i="32"/>
  <c r="BU34" i="32" s="1"/>
  <c r="AA34" i="32"/>
  <c r="BH34" i="32" s="1"/>
  <c r="AO34" i="32"/>
  <c r="BV34" i="32" s="1"/>
  <c r="AB34" i="32"/>
  <c r="BI34" i="32" s="1"/>
  <c r="AP34" i="32"/>
  <c r="BW34" i="32" s="1"/>
  <c r="AC34" i="32"/>
  <c r="BJ34" i="32" s="1"/>
  <c r="AQ34" i="32"/>
  <c r="BX34" i="32" s="1"/>
  <c r="AR34" i="32"/>
  <c r="BY34" i="32" s="1"/>
  <c r="AD34" i="32"/>
  <c r="BK34" i="32" s="1"/>
  <c r="AL50" i="32"/>
  <c r="BS50" i="32" s="1"/>
  <c r="AM50" i="32"/>
  <c r="BT50" i="32" s="1"/>
  <c r="AN50" i="32"/>
  <c r="BU50" i="32" s="1"/>
  <c r="AA50" i="32"/>
  <c r="BH50" i="32" s="1"/>
  <c r="AO50" i="32"/>
  <c r="BV50" i="32" s="1"/>
  <c r="AP50" i="32"/>
  <c r="BW50" i="32" s="1"/>
  <c r="AB50" i="32"/>
  <c r="BI50" i="32" s="1"/>
  <c r="AC50" i="32"/>
  <c r="BJ50" i="32" s="1"/>
  <c r="AQ50" i="32"/>
  <c r="BX50" i="32" s="1"/>
  <c r="AD50" i="32"/>
  <c r="BK50" i="32" s="1"/>
  <c r="AR50" i="32"/>
  <c r="BY50" i="32" s="1"/>
  <c r="AL5" i="32"/>
  <c r="BS5" i="32" s="1"/>
  <c r="AM5" i="32"/>
  <c r="BT5" i="32" s="1"/>
  <c r="AN5" i="32"/>
  <c r="BU5" i="32" s="1"/>
  <c r="AO5" i="32"/>
  <c r="BV5" i="32" s="1"/>
  <c r="AA5" i="32"/>
  <c r="BH5" i="32" s="1"/>
  <c r="AP5" i="32"/>
  <c r="BW5" i="32" s="1"/>
  <c r="AB5" i="32"/>
  <c r="BI5" i="32" s="1"/>
  <c r="AQ5" i="32"/>
  <c r="BX5" i="32" s="1"/>
  <c r="AC5" i="32"/>
  <c r="BJ5" i="32" s="1"/>
  <c r="AR5" i="32"/>
  <c r="BY5" i="32" s="1"/>
  <c r="AD5" i="32"/>
  <c r="BK5" i="32" s="1"/>
  <c r="AL31" i="32"/>
  <c r="BS31" i="32" s="1"/>
  <c r="AM31" i="32"/>
  <c r="BT31" i="32" s="1"/>
  <c r="AN31" i="32"/>
  <c r="BU31" i="32" s="1"/>
  <c r="AO31" i="32"/>
  <c r="BV31" i="32" s="1"/>
  <c r="AA31" i="32"/>
  <c r="BH31" i="32" s="1"/>
  <c r="AB31" i="32"/>
  <c r="BI31" i="32" s="1"/>
  <c r="AP31" i="32"/>
  <c r="BW31" i="32" s="1"/>
  <c r="AQ31" i="32"/>
  <c r="BX31" i="32" s="1"/>
  <c r="AC31" i="32"/>
  <c r="BJ31" i="32" s="1"/>
  <c r="AD31" i="32"/>
  <c r="BK31" i="32" s="1"/>
  <c r="AR31" i="32"/>
  <c r="BY31" i="32" s="1"/>
  <c r="AL47" i="32"/>
  <c r="BS47" i="32" s="1"/>
  <c r="AM47" i="32"/>
  <c r="BT47" i="32" s="1"/>
  <c r="AN47" i="32"/>
  <c r="BU47" i="32" s="1"/>
  <c r="AO47" i="32"/>
  <c r="BV47" i="32" s="1"/>
  <c r="AA47" i="32"/>
  <c r="BH47" i="32" s="1"/>
  <c r="AB47" i="32"/>
  <c r="BI47" i="32" s="1"/>
  <c r="AP47" i="32"/>
  <c r="BW47" i="32" s="1"/>
  <c r="AC47" i="32"/>
  <c r="BJ47" i="32" s="1"/>
  <c r="AQ47" i="32"/>
  <c r="BX47" i="32" s="1"/>
  <c r="AR47" i="32"/>
  <c r="BY47" i="32" s="1"/>
  <c r="AD47" i="32"/>
  <c r="BK47" i="32" s="1"/>
  <c r="AL20" i="32"/>
  <c r="BS20" i="32" s="1"/>
  <c r="AM20" i="32"/>
  <c r="BT20" i="32" s="1"/>
  <c r="AN20" i="32"/>
  <c r="BU20" i="32" s="1"/>
  <c r="AO20" i="32"/>
  <c r="BV20" i="32" s="1"/>
  <c r="AA20" i="32"/>
  <c r="BH20" i="32" s="1"/>
  <c r="AB20" i="32"/>
  <c r="BI20" i="32" s="1"/>
  <c r="AP20" i="32"/>
  <c r="BW20" i="32" s="1"/>
  <c r="AQ20" i="32"/>
  <c r="BX20" i="32" s="1"/>
  <c r="AC20" i="32"/>
  <c r="BJ20" i="32" s="1"/>
  <c r="AR20" i="32"/>
  <c r="BY20" i="32" s="1"/>
  <c r="AD20" i="32"/>
  <c r="BK20" i="32" s="1"/>
  <c r="AM44" i="32"/>
  <c r="BT44" i="32" s="1"/>
  <c r="AN44" i="32"/>
  <c r="BU44" i="32" s="1"/>
  <c r="AO44" i="32"/>
  <c r="BV44" i="32" s="1"/>
  <c r="AP44" i="32"/>
  <c r="BW44" i="32" s="1"/>
  <c r="AB44" i="32"/>
  <c r="BI44" i="32" s="1"/>
  <c r="AC44" i="32"/>
  <c r="BJ44" i="32" s="1"/>
  <c r="AQ44" i="32"/>
  <c r="BX44" i="32" s="1"/>
  <c r="AR44" i="32"/>
  <c r="BY44" i="32" s="1"/>
  <c r="AD44" i="32"/>
  <c r="BK44" i="32" s="1"/>
  <c r="AL60" i="32"/>
  <c r="BS60" i="32" s="1"/>
  <c r="AM60" i="32"/>
  <c r="BT60" i="32" s="1"/>
  <c r="AN60" i="32"/>
  <c r="BU60" i="32" s="1"/>
  <c r="AO60" i="32"/>
  <c r="BV60" i="32" s="1"/>
  <c r="AA60" i="32"/>
  <c r="BH60" i="32" s="1"/>
  <c r="AB60" i="32"/>
  <c r="BI60" i="32" s="1"/>
  <c r="AP60" i="32"/>
  <c r="BW60" i="32" s="1"/>
  <c r="AQ60" i="32"/>
  <c r="BX60" i="32" s="1"/>
  <c r="AC60" i="32"/>
  <c r="BJ60" i="32" s="1"/>
  <c r="AR60" i="32"/>
  <c r="BY60" i="32" s="1"/>
  <c r="AD60" i="32"/>
  <c r="BK60" i="32" s="1"/>
  <c r="AE36" i="32"/>
  <c r="BL36" i="32" s="1"/>
  <c r="AE34" i="32"/>
  <c r="BL34" i="32" s="1"/>
  <c r="AE13" i="32"/>
  <c r="BL13" i="32" s="1"/>
  <c r="AS61" i="32"/>
  <c r="BZ61" i="32" s="1"/>
  <c r="AS50" i="32"/>
  <c r="BZ50" i="32" s="1"/>
  <c r="AS60" i="32"/>
  <c r="BZ60" i="32" s="1"/>
  <c r="AS31" i="32"/>
  <c r="BZ31" i="32" s="1"/>
  <c r="AS28" i="32"/>
  <c r="BZ28" i="32" s="1"/>
  <c r="AS20" i="32"/>
  <c r="BZ20" i="32" s="1"/>
  <c r="AS12" i="32"/>
  <c r="BZ12" i="32" s="1"/>
  <c r="R25" i="32"/>
  <c r="AY25" i="32" s="1"/>
  <c r="V25" i="32"/>
  <c r="BC25" i="32" s="1"/>
  <c r="Z25" i="32"/>
  <c r="BG25" i="32" s="1"/>
  <c r="S25" i="32"/>
  <c r="AZ25" i="32" s="1"/>
  <c r="W25" i="32"/>
  <c r="BD25" i="32" s="1"/>
  <c r="Q25" i="32"/>
  <c r="AX25" i="32" s="1"/>
  <c r="Y25" i="32"/>
  <c r="BF25" i="32" s="1"/>
  <c r="T25" i="32"/>
  <c r="BA25" i="32" s="1"/>
  <c r="P25" i="32"/>
  <c r="AW25" i="32" s="1"/>
  <c r="U25" i="32"/>
  <c r="BB25" i="32" s="1"/>
  <c r="X25" i="32"/>
  <c r="BE25" i="32" s="1"/>
  <c r="S49" i="32"/>
  <c r="AZ49" i="32" s="1"/>
  <c r="W49" i="32"/>
  <c r="BD49" i="32" s="1"/>
  <c r="T49" i="32"/>
  <c r="BA49" i="32" s="1"/>
  <c r="X49" i="32"/>
  <c r="BE49" i="32" s="1"/>
  <c r="R49" i="32"/>
  <c r="AY49" i="32" s="1"/>
  <c r="Z49" i="32"/>
  <c r="BG49" i="32" s="1"/>
  <c r="P49" i="32"/>
  <c r="AW49" i="32" s="1"/>
  <c r="Q49" i="32"/>
  <c r="AX49" i="32" s="1"/>
  <c r="U49" i="32"/>
  <c r="BB49" i="32" s="1"/>
  <c r="V49" i="32"/>
  <c r="BC49" i="32" s="1"/>
  <c r="Y49" i="32"/>
  <c r="BF49" i="32" s="1"/>
  <c r="R14" i="32"/>
  <c r="AY14" i="32" s="1"/>
  <c r="V14" i="32"/>
  <c r="BC14" i="32" s="1"/>
  <c r="Z14" i="32"/>
  <c r="BG14" i="32" s="1"/>
  <c r="S14" i="32"/>
  <c r="AZ14" i="32" s="1"/>
  <c r="W14" i="32"/>
  <c r="BD14" i="32" s="1"/>
  <c r="U14" i="32"/>
  <c r="BB14" i="32" s="1"/>
  <c r="X14" i="32"/>
  <c r="BE14" i="32" s="1"/>
  <c r="T14" i="32"/>
  <c r="BA14" i="32" s="1"/>
  <c r="Q14" i="32"/>
  <c r="AX14" i="32" s="1"/>
  <c r="Y14" i="32"/>
  <c r="BF14" i="32" s="1"/>
  <c r="P14" i="32"/>
  <c r="AW14" i="32" s="1"/>
  <c r="T38" i="32"/>
  <c r="BA38" i="32" s="1"/>
  <c r="X38" i="32"/>
  <c r="BE38" i="32" s="1"/>
  <c r="Q38" i="32"/>
  <c r="AX38" i="32" s="1"/>
  <c r="U38" i="32"/>
  <c r="BB38" i="32" s="1"/>
  <c r="Y38" i="32"/>
  <c r="BF38" i="32" s="1"/>
  <c r="W38" i="32"/>
  <c r="BD38" i="32" s="1"/>
  <c r="R38" i="32"/>
  <c r="AY38" i="32" s="1"/>
  <c r="Z38" i="32"/>
  <c r="BG38" i="32" s="1"/>
  <c r="S38" i="32"/>
  <c r="AZ38" i="32" s="1"/>
  <c r="P38" i="32"/>
  <c r="AW38" i="32" s="1"/>
  <c r="V38" i="32"/>
  <c r="BC38" i="32" s="1"/>
  <c r="Q54" i="32"/>
  <c r="AX54" i="32" s="1"/>
  <c r="U54" i="32"/>
  <c r="BB54" i="32" s="1"/>
  <c r="Y54" i="32"/>
  <c r="BF54" i="32" s="1"/>
  <c r="R54" i="32"/>
  <c r="AY54" i="32" s="1"/>
  <c r="V54" i="32"/>
  <c r="BC54" i="32" s="1"/>
  <c r="Z54" i="32"/>
  <c r="BG54" i="32" s="1"/>
  <c r="X54" i="32"/>
  <c r="BE54" i="32" s="1"/>
  <c r="W54" i="32"/>
  <c r="BD54" i="32" s="1"/>
  <c r="S54" i="32"/>
  <c r="AZ54" i="32" s="1"/>
  <c r="P54" i="32"/>
  <c r="AW54" i="32" s="1"/>
  <c r="T54" i="32"/>
  <c r="BA54" i="32" s="1"/>
  <c r="S43" i="32"/>
  <c r="AZ43" i="32" s="1"/>
  <c r="W43" i="32"/>
  <c r="BD43" i="32" s="1"/>
  <c r="T43" i="32"/>
  <c r="BA43" i="32" s="1"/>
  <c r="X43" i="32"/>
  <c r="BE43" i="32" s="1"/>
  <c r="V43" i="32"/>
  <c r="BC43" i="32" s="1"/>
  <c r="P43" i="32"/>
  <c r="AW43" i="32" s="1"/>
  <c r="Q43" i="32"/>
  <c r="AX43" i="32" s="1"/>
  <c r="Y43" i="32"/>
  <c r="BF43" i="32" s="1"/>
  <c r="R43" i="32"/>
  <c r="AY43" i="32" s="1"/>
  <c r="Z43" i="32"/>
  <c r="BG43" i="32" s="1"/>
  <c r="U43" i="32"/>
  <c r="BB43" i="32" s="1"/>
  <c r="T59" i="32"/>
  <c r="BA59" i="32" s="1"/>
  <c r="X59" i="32"/>
  <c r="BE59" i="32" s="1"/>
  <c r="S59" i="32"/>
  <c r="AZ59" i="32" s="1"/>
  <c r="Y59" i="32"/>
  <c r="BF59" i="32" s="1"/>
  <c r="Q59" i="32"/>
  <c r="AX59" i="32" s="1"/>
  <c r="W59" i="32"/>
  <c r="BD59" i="32" s="1"/>
  <c r="U59" i="32"/>
  <c r="BB59" i="32" s="1"/>
  <c r="Z59" i="32"/>
  <c r="BG59" i="32" s="1"/>
  <c r="V59" i="32"/>
  <c r="BC59" i="32" s="1"/>
  <c r="P59" i="32"/>
  <c r="AW59" i="32" s="1"/>
  <c r="R59" i="32"/>
  <c r="AY59" i="32" s="1"/>
  <c r="R6" i="32"/>
  <c r="AY6" i="32" s="1"/>
  <c r="V6" i="32"/>
  <c r="BC6" i="32" s="1"/>
  <c r="Z6" i="32"/>
  <c r="BG6" i="32" s="1"/>
  <c r="S6" i="32"/>
  <c r="AZ6" i="32" s="1"/>
  <c r="W6" i="32"/>
  <c r="BD6" i="32" s="1"/>
  <c r="U6" i="32"/>
  <c r="BB6" i="32" s="1"/>
  <c r="X6" i="32"/>
  <c r="BE6" i="32" s="1"/>
  <c r="T6" i="32"/>
  <c r="BA6" i="32" s="1"/>
  <c r="Y6" i="32"/>
  <c r="BF6" i="32" s="1"/>
  <c r="P6" i="32"/>
  <c r="AW6" i="32" s="1"/>
  <c r="Q6" i="32"/>
  <c r="AX6" i="32" s="1"/>
  <c r="T24" i="32"/>
  <c r="BA24" i="32" s="1"/>
  <c r="X24" i="32"/>
  <c r="BE24" i="32" s="1"/>
  <c r="Q24" i="32"/>
  <c r="AX24" i="32" s="1"/>
  <c r="U24" i="32"/>
  <c r="BB24" i="32" s="1"/>
  <c r="Y24" i="32"/>
  <c r="BF24" i="32" s="1"/>
  <c r="S24" i="32"/>
  <c r="AZ24" i="32" s="1"/>
  <c r="V24" i="32"/>
  <c r="BC24" i="32" s="1"/>
  <c r="Z24" i="32"/>
  <c r="BG24" i="32" s="1"/>
  <c r="W24" i="32"/>
  <c r="BD24" i="32" s="1"/>
  <c r="P24" i="32"/>
  <c r="AW24" i="32" s="1"/>
  <c r="R24" i="32"/>
  <c r="AY24" i="32" s="1"/>
  <c r="T32" i="32"/>
  <c r="BA32" i="32" s="1"/>
  <c r="X32" i="32"/>
  <c r="BE32" i="32" s="1"/>
  <c r="Q32" i="32"/>
  <c r="AX32" i="32" s="1"/>
  <c r="U32" i="32"/>
  <c r="BB32" i="32" s="1"/>
  <c r="Y32" i="32"/>
  <c r="BF32" i="32" s="1"/>
  <c r="S32" i="32"/>
  <c r="AZ32" i="32" s="1"/>
  <c r="V32" i="32"/>
  <c r="BC32" i="32" s="1"/>
  <c r="Z32" i="32"/>
  <c r="BG32" i="32" s="1"/>
  <c r="P32" i="32"/>
  <c r="AW32" i="32" s="1"/>
  <c r="R32" i="32"/>
  <c r="AY32" i="32" s="1"/>
  <c r="W32" i="32"/>
  <c r="BD32" i="32" s="1"/>
  <c r="Q48" i="32"/>
  <c r="AX48" i="32" s="1"/>
  <c r="U48" i="32"/>
  <c r="BB48" i="32" s="1"/>
  <c r="Y48" i="32"/>
  <c r="BF48" i="32" s="1"/>
  <c r="R48" i="32"/>
  <c r="AY48" i="32" s="1"/>
  <c r="V48" i="32"/>
  <c r="BC48" i="32" s="1"/>
  <c r="Z48" i="32"/>
  <c r="BG48" i="32" s="1"/>
  <c r="T48" i="32"/>
  <c r="BA48" i="32" s="1"/>
  <c r="P48" i="32"/>
  <c r="AW48" i="32" s="1"/>
  <c r="W48" i="32"/>
  <c r="BD48" i="32" s="1"/>
  <c r="X48" i="32"/>
  <c r="BE48" i="32" s="1"/>
  <c r="S48" i="32"/>
  <c r="AZ48" i="32" s="1"/>
  <c r="AE45" i="32"/>
  <c r="BL45" i="32" s="1"/>
  <c r="AE60" i="32"/>
  <c r="BL60" i="32" s="1"/>
  <c r="AE39" i="32"/>
  <c r="BL39" i="32" s="1"/>
  <c r="AE23" i="32"/>
  <c r="BL23" i="32" s="1"/>
  <c r="AE52" i="32"/>
  <c r="BL52" i="32" s="1"/>
  <c r="AE44" i="32"/>
  <c r="BL44" i="32" s="1"/>
  <c r="AE5" i="32"/>
  <c r="BL5" i="32" s="1"/>
  <c r="AS44" i="32"/>
  <c r="BZ44" i="32" s="1"/>
  <c r="AS42" i="32"/>
  <c r="BZ42" i="32" s="1"/>
  <c r="AS53" i="32"/>
  <c r="BZ53" i="32" s="1"/>
  <c r="AS47" i="32"/>
  <c r="BZ47" i="32" s="1"/>
  <c r="AS13" i="32"/>
  <c r="BZ13" i="32" s="1"/>
  <c r="AS34" i="32"/>
  <c r="BZ34" i="32" s="1"/>
  <c r="AS26" i="32"/>
  <c r="BZ26" i="32" s="1"/>
  <c r="AL9" i="32"/>
  <c r="BS9" i="32" s="1"/>
  <c r="AM9" i="32"/>
  <c r="BT9" i="32" s="1"/>
  <c r="AN9" i="32"/>
  <c r="BU9" i="32" s="1"/>
  <c r="AA9" i="32"/>
  <c r="BH9" i="32" s="1"/>
  <c r="AO9" i="32"/>
  <c r="BV9" i="32" s="1"/>
  <c r="AP9" i="32"/>
  <c r="BW9" i="32" s="1"/>
  <c r="AB9" i="32"/>
  <c r="BI9" i="32" s="1"/>
  <c r="AC9" i="32"/>
  <c r="BJ9" i="32" s="1"/>
  <c r="AQ9" i="32"/>
  <c r="BX9" i="32" s="1"/>
  <c r="AD9" i="32"/>
  <c r="BK9" i="32" s="1"/>
  <c r="AR9" i="32"/>
  <c r="BY9" i="32" s="1"/>
  <c r="AL17" i="32"/>
  <c r="BS17" i="32" s="1"/>
  <c r="AM17" i="32"/>
  <c r="BT17" i="32" s="1"/>
  <c r="AN17" i="32"/>
  <c r="BU17" i="32" s="1"/>
  <c r="AA17" i="32"/>
  <c r="BH17" i="32" s="1"/>
  <c r="AO17" i="32"/>
  <c r="BV17" i="32" s="1"/>
  <c r="AB17" i="32"/>
  <c r="BI17" i="32" s="1"/>
  <c r="AP17" i="32"/>
  <c r="BW17" i="32" s="1"/>
  <c r="AQ17" i="32"/>
  <c r="BX17" i="32" s="1"/>
  <c r="AC17" i="32"/>
  <c r="BJ17" i="32" s="1"/>
  <c r="AD17" i="32"/>
  <c r="BK17" i="32" s="1"/>
  <c r="AR17" i="32"/>
  <c r="BY17" i="32" s="1"/>
  <c r="AL25" i="32"/>
  <c r="BS25" i="32" s="1"/>
  <c r="AM25" i="32"/>
  <c r="BT25" i="32" s="1"/>
  <c r="AN25" i="32"/>
  <c r="BU25" i="32" s="1"/>
  <c r="AO25" i="32"/>
  <c r="BV25" i="32" s="1"/>
  <c r="AA25" i="32"/>
  <c r="BH25" i="32" s="1"/>
  <c r="AP25" i="32"/>
  <c r="BW25" i="32" s="1"/>
  <c r="AB25" i="32"/>
  <c r="BI25" i="32" s="1"/>
  <c r="AQ25" i="32"/>
  <c r="BX25" i="32" s="1"/>
  <c r="AC25" i="32"/>
  <c r="BJ25" i="32" s="1"/>
  <c r="AD25" i="32"/>
  <c r="BK25" i="32" s="1"/>
  <c r="AR25" i="32"/>
  <c r="BY25" i="32" s="1"/>
  <c r="AL33" i="32"/>
  <c r="BS33" i="32" s="1"/>
  <c r="AM33" i="32"/>
  <c r="BT33" i="32" s="1"/>
  <c r="AN33" i="32"/>
  <c r="BU33" i="32" s="1"/>
  <c r="AA33" i="32"/>
  <c r="BH33" i="32" s="1"/>
  <c r="AO33" i="32"/>
  <c r="BV33" i="32" s="1"/>
  <c r="AP33" i="32"/>
  <c r="BW33" i="32" s="1"/>
  <c r="AB33" i="32"/>
  <c r="BI33" i="32" s="1"/>
  <c r="AQ33" i="32"/>
  <c r="BX33" i="32" s="1"/>
  <c r="AC33" i="32"/>
  <c r="BJ33" i="32" s="1"/>
  <c r="AD33" i="32"/>
  <c r="BK33" i="32" s="1"/>
  <c r="AR33" i="32"/>
  <c r="BY33" i="32" s="1"/>
  <c r="AL41" i="32"/>
  <c r="BS41" i="32" s="1"/>
  <c r="AM41" i="32"/>
  <c r="BT41" i="32" s="1"/>
  <c r="AN41" i="32"/>
  <c r="BU41" i="32" s="1"/>
  <c r="AA41" i="32"/>
  <c r="BH41" i="32" s="1"/>
  <c r="AO41" i="32"/>
  <c r="BV41" i="32" s="1"/>
  <c r="AB41" i="32"/>
  <c r="BI41" i="32" s="1"/>
  <c r="AP41" i="32"/>
  <c r="BW41" i="32" s="1"/>
  <c r="AQ41" i="32"/>
  <c r="BX41" i="32" s="1"/>
  <c r="AC41" i="32"/>
  <c r="BJ41" i="32" s="1"/>
  <c r="AD41" i="32"/>
  <c r="BK41" i="32" s="1"/>
  <c r="AR41" i="32"/>
  <c r="BY41" i="32" s="1"/>
  <c r="AL49" i="32"/>
  <c r="BS49" i="32" s="1"/>
  <c r="AM49" i="32"/>
  <c r="BT49" i="32" s="1"/>
  <c r="AN49" i="32"/>
  <c r="BU49" i="32" s="1"/>
  <c r="AA49" i="32"/>
  <c r="BH49" i="32" s="1"/>
  <c r="AO49" i="32"/>
  <c r="BV49" i="32" s="1"/>
  <c r="AP49" i="32"/>
  <c r="BW49" i="32" s="1"/>
  <c r="AB49" i="32"/>
  <c r="BI49" i="32" s="1"/>
  <c r="AQ49" i="32"/>
  <c r="BX49" i="32" s="1"/>
  <c r="AC49" i="32"/>
  <c r="BJ49" i="32" s="1"/>
  <c r="AD49" i="32"/>
  <c r="BK49" i="32" s="1"/>
  <c r="AL57" i="32"/>
  <c r="BS57" i="32" s="1"/>
  <c r="AM57" i="32"/>
  <c r="BT57" i="32" s="1"/>
  <c r="AN57" i="32"/>
  <c r="BU57" i="32" s="1"/>
  <c r="AO57" i="32"/>
  <c r="BV57" i="32" s="1"/>
  <c r="AA57" i="32"/>
  <c r="BH57" i="32" s="1"/>
  <c r="AB57" i="32"/>
  <c r="BI57" i="32" s="1"/>
  <c r="AP57" i="32"/>
  <c r="BW57" i="32" s="1"/>
  <c r="AC57" i="32"/>
  <c r="BJ57" i="32" s="1"/>
  <c r="AQ57" i="32"/>
  <c r="BX57" i="32" s="1"/>
  <c r="AR57" i="32"/>
  <c r="BY57" i="32" s="1"/>
  <c r="AD57" i="32"/>
  <c r="BK57" i="32" s="1"/>
  <c r="AM8" i="32"/>
  <c r="BT8" i="32" s="1"/>
  <c r="AN8" i="32"/>
  <c r="BU8" i="32" s="1"/>
  <c r="AO8" i="32"/>
  <c r="BV8" i="32" s="1"/>
  <c r="AP8" i="32"/>
  <c r="BW8" i="32" s="1"/>
  <c r="AB8" i="32"/>
  <c r="BI8" i="32" s="1"/>
  <c r="AQ8" i="32"/>
  <c r="BX8" i="32" s="1"/>
  <c r="AC8" i="32"/>
  <c r="BJ8" i="32" s="1"/>
  <c r="AR8" i="32"/>
  <c r="BY8" i="32" s="1"/>
  <c r="AD8" i="32"/>
  <c r="BK8" i="32" s="1"/>
  <c r="AL14" i="32"/>
  <c r="BS14" i="32" s="1"/>
  <c r="AM14" i="32"/>
  <c r="BT14" i="32" s="1"/>
  <c r="AN14" i="32"/>
  <c r="BU14" i="32" s="1"/>
  <c r="AO14" i="32"/>
  <c r="BV14" i="32" s="1"/>
  <c r="AA14" i="32"/>
  <c r="BH14" i="32" s="1"/>
  <c r="AP14" i="32"/>
  <c r="BW14" i="32" s="1"/>
  <c r="AB14" i="32"/>
  <c r="BI14" i="32" s="1"/>
  <c r="AQ14" i="32"/>
  <c r="BX14" i="32" s="1"/>
  <c r="AC14" i="32"/>
  <c r="BJ14" i="32" s="1"/>
  <c r="AR14" i="32"/>
  <c r="BY14" i="32" s="1"/>
  <c r="AD14" i="32"/>
  <c r="BK14" i="32" s="1"/>
  <c r="AL22" i="32"/>
  <c r="BS22" i="32" s="1"/>
  <c r="AM22" i="32"/>
  <c r="BT22" i="32" s="1"/>
  <c r="AN22" i="32"/>
  <c r="BU22" i="32" s="1"/>
  <c r="AO22" i="32"/>
  <c r="BV22" i="32" s="1"/>
  <c r="AA22" i="32"/>
  <c r="BH22" i="32" s="1"/>
  <c r="AP22" i="32"/>
  <c r="BW22" i="32" s="1"/>
  <c r="AB22" i="32"/>
  <c r="BI22" i="32" s="1"/>
  <c r="AQ22" i="32"/>
  <c r="BX22" i="32" s="1"/>
  <c r="AC22" i="32"/>
  <c r="BJ22" i="32" s="1"/>
  <c r="AD22" i="32"/>
  <c r="BK22" i="32" s="1"/>
  <c r="AR22" i="32"/>
  <c r="BY22" i="32" s="1"/>
  <c r="AL30" i="32"/>
  <c r="BS30" i="32" s="1"/>
  <c r="AM30" i="32"/>
  <c r="BT30" i="32" s="1"/>
  <c r="AN30" i="32"/>
  <c r="BU30" i="32" s="1"/>
  <c r="AO30" i="32"/>
  <c r="BV30" i="32" s="1"/>
  <c r="AA30" i="32"/>
  <c r="BH30" i="32" s="1"/>
  <c r="AP30" i="32"/>
  <c r="BW30" i="32" s="1"/>
  <c r="AB30" i="32"/>
  <c r="BI30" i="32" s="1"/>
  <c r="AC30" i="32"/>
  <c r="BJ30" i="32" s="1"/>
  <c r="AQ30" i="32"/>
  <c r="BX30" i="32" s="1"/>
  <c r="AR30" i="32"/>
  <c r="BY30" i="32" s="1"/>
  <c r="AD30" i="32"/>
  <c r="BK30" i="32" s="1"/>
  <c r="AL38" i="32"/>
  <c r="BS38" i="32" s="1"/>
  <c r="AM38" i="32"/>
  <c r="BT38" i="32" s="1"/>
  <c r="AN38" i="32"/>
  <c r="BU38" i="32" s="1"/>
  <c r="AO38" i="32"/>
  <c r="BV38" i="32" s="1"/>
  <c r="AA38" i="32"/>
  <c r="BH38" i="32" s="1"/>
  <c r="AB38" i="32"/>
  <c r="BI38" i="32" s="1"/>
  <c r="AP38" i="32"/>
  <c r="BW38" i="32" s="1"/>
  <c r="AC38" i="32"/>
  <c r="BJ38" i="32" s="1"/>
  <c r="AQ38" i="32"/>
  <c r="BX38" i="32" s="1"/>
  <c r="AD38" i="32"/>
  <c r="BK38" i="32" s="1"/>
  <c r="AR38" i="32"/>
  <c r="BY38" i="32" s="1"/>
  <c r="AL46" i="32"/>
  <c r="BS46" i="32" s="1"/>
  <c r="AM46" i="32"/>
  <c r="BT46" i="32" s="1"/>
  <c r="AN46" i="32"/>
  <c r="BU46" i="32" s="1"/>
  <c r="AA46" i="32"/>
  <c r="BH46" i="32" s="1"/>
  <c r="AO46" i="32"/>
  <c r="BV46" i="32" s="1"/>
  <c r="AP46" i="32"/>
  <c r="BW46" i="32" s="1"/>
  <c r="AB46" i="32"/>
  <c r="BI46" i="32" s="1"/>
  <c r="AC46" i="32"/>
  <c r="BJ46" i="32" s="1"/>
  <c r="AQ46" i="32"/>
  <c r="BX46" i="32" s="1"/>
  <c r="AR46" i="32"/>
  <c r="BY46" i="32" s="1"/>
  <c r="AD46" i="32"/>
  <c r="BK46" i="32" s="1"/>
  <c r="AL54" i="32"/>
  <c r="BS54" i="32" s="1"/>
  <c r="AM54" i="32"/>
  <c r="BT54" i="32" s="1"/>
  <c r="AN54" i="32"/>
  <c r="BU54" i="32" s="1"/>
  <c r="AO54" i="32"/>
  <c r="BV54" i="32" s="1"/>
  <c r="AA54" i="32"/>
  <c r="BH54" i="32" s="1"/>
  <c r="AB54" i="32"/>
  <c r="BI54" i="32" s="1"/>
  <c r="AP54" i="32"/>
  <c r="BW54" i="32" s="1"/>
  <c r="AQ54" i="32"/>
  <c r="BX54" i="32" s="1"/>
  <c r="AC54" i="32"/>
  <c r="BJ54" i="32" s="1"/>
  <c r="AD54" i="32"/>
  <c r="BK54" i="32" s="1"/>
  <c r="AR54" i="32"/>
  <c r="BY54" i="32" s="1"/>
  <c r="AL62" i="32"/>
  <c r="BS62" i="32" s="1"/>
  <c r="AM62" i="32"/>
  <c r="BT62" i="32" s="1"/>
  <c r="AN62" i="32"/>
  <c r="BU62" i="32" s="1"/>
  <c r="AO62" i="32"/>
  <c r="BV62" i="32" s="1"/>
  <c r="AA62" i="32"/>
  <c r="BH62" i="32" s="1"/>
  <c r="AP62" i="32"/>
  <c r="BW62" i="32" s="1"/>
  <c r="AB62" i="32"/>
  <c r="BI62" i="32" s="1"/>
  <c r="AQ62" i="32"/>
  <c r="BX62" i="32" s="1"/>
  <c r="AC62" i="32"/>
  <c r="BJ62" i="32" s="1"/>
  <c r="AD62" i="32"/>
  <c r="BK62" i="32" s="1"/>
  <c r="AR62" i="32"/>
  <c r="BY62" i="32" s="1"/>
  <c r="AL11" i="32"/>
  <c r="BS11" i="32" s="1"/>
  <c r="AM11" i="32"/>
  <c r="BT11" i="32" s="1"/>
  <c r="AN11" i="32"/>
  <c r="BU11" i="32" s="1"/>
  <c r="AA11" i="32"/>
  <c r="BH11" i="32" s="1"/>
  <c r="AO11" i="32"/>
  <c r="BV11" i="32" s="1"/>
  <c r="AP11" i="32"/>
  <c r="BW11" i="32" s="1"/>
  <c r="AB11" i="32"/>
  <c r="BI11" i="32" s="1"/>
  <c r="AC11" i="32"/>
  <c r="BJ11" i="32" s="1"/>
  <c r="AQ11" i="32"/>
  <c r="BX11" i="32" s="1"/>
  <c r="AR11" i="32"/>
  <c r="BY11" i="32" s="1"/>
  <c r="AD11" i="32"/>
  <c r="BK11" i="32" s="1"/>
  <c r="AL19" i="32"/>
  <c r="BS19" i="32" s="1"/>
  <c r="AM19" i="32"/>
  <c r="BT19" i="32" s="1"/>
  <c r="AN19" i="32"/>
  <c r="BU19" i="32" s="1"/>
  <c r="AA19" i="32"/>
  <c r="BH19" i="32" s="1"/>
  <c r="AO19" i="32"/>
  <c r="BV19" i="32" s="1"/>
  <c r="AP19" i="32"/>
  <c r="BW19" i="32" s="1"/>
  <c r="AB19" i="32"/>
  <c r="BI19" i="32" s="1"/>
  <c r="AC19" i="32"/>
  <c r="BJ19" i="32" s="1"/>
  <c r="AQ19" i="32"/>
  <c r="BX19" i="32" s="1"/>
  <c r="AD19" i="32"/>
  <c r="BK19" i="32" s="1"/>
  <c r="AR19" i="32"/>
  <c r="BY19" i="32" s="1"/>
  <c r="AL27" i="32"/>
  <c r="BS27" i="32" s="1"/>
  <c r="AM27" i="32"/>
  <c r="BT27" i="32" s="1"/>
  <c r="AN27" i="32"/>
  <c r="BU27" i="32" s="1"/>
  <c r="AO27" i="32"/>
  <c r="BV27" i="32" s="1"/>
  <c r="AA27" i="32"/>
  <c r="BH27" i="32" s="1"/>
  <c r="AP27" i="32"/>
  <c r="BW27" i="32" s="1"/>
  <c r="AB27" i="32"/>
  <c r="BI27" i="32" s="1"/>
  <c r="AC27" i="32"/>
  <c r="BJ27" i="32" s="1"/>
  <c r="AQ27" i="32"/>
  <c r="BX27" i="32" s="1"/>
  <c r="AR27" i="32"/>
  <c r="BY27" i="32" s="1"/>
  <c r="AD27" i="32"/>
  <c r="BK27" i="32" s="1"/>
  <c r="AL35" i="32"/>
  <c r="BS35" i="32" s="1"/>
  <c r="AM35" i="32"/>
  <c r="BT35" i="32" s="1"/>
  <c r="AN35" i="32"/>
  <c r="BU35" i="32" s="1"/>
  <c r="AO35" i="32"/>
  <c r="BV35" i="32" s="1"/>
  <c r="AA35" i="32"/>
  <c r="BH35" i="32" s="1"/>
  <c r="AP35" i="32"/>
  <c r="BW35" i="32" s="1"/>
  <c r="AB35" i="32"/>
  <c r="BI35" i="32" s="1"/>
  <c r="AC35" i="32"/>
  <c r="BJ35" i="32" s="1"/>
  <c r="AQ35" i="32"/>
  <c r="BX35" i="32" s="1"/>
  <c r="AD35" i="32"/>
  <c r="BK35" i="32" s="1"/>
  <c r="AR35" i="32"/>
  <c r="BY35" i="32" s="1"/>
  <c r="AL43" i="32"/>
  <c r="BS43" i="32" s="1"/>
  <c r="AM43" i="32"/>
  <c r="BT43" i="32" s="1"/>
  <c r="AN43" i="32"/>
  <c r="BU43" i="32" s="1"/>
  <c r="AO43" i="32"/>
  <c r="BV43" i="32" s="1"/>
  <c r="AA43" i="32"/>
  <c r="BH43" i="32" s="1"/>
  <c r="AP43" i="32"/>
  <c r="BW43" i="32" s="1"/>
  <c r="AB43" i="32"/>
  <c r="BI43" i="32" s="1"/>
  <c r="AQ43" i="32"/>
  <c r="BX43" i="32" s="1"/>
  <c r="AC43" i="32"/>
  <c r="BJ43" i="32" s="1"/>
  <c r="AR43" i="32"/>
  <c r="BY43" i="32" s="1"/>
  <c r="AD43" i="32"/>
  <c r="BK43" i="32" s="1"/>
  <c r="AL51" i="32"/>
  <c r="BS51" i="32" s="1"/>
  <c r="AM51" i="32"/>
  <c r="BT51" i="32" s="1"/>
  <c r="AN51" i="32"/>
  <c r="BU51" i="32" s="1"/>
  <c r="AO51" i="32"/>
  <c r="BV51" i="32" s="1"/>
  <c r="AA51" i="32"/>
  <c r="BH51" i="32" s="1"/>
  <c r="AP51" i="32"/>
  <c r="BW51" i="32" s="1"/>
  <c r="AB51" i="32"/>
  <c r="BI51" i="32" s="1"/>
  <c r="AC51" i="32"/>
  <c r="BJ51" i="32" s="1"/>
  <c r="AQ51" i="32"/>
  <c r="BX51" i="32" s="1"/>
  <c r="AR51" i="32"/>
  <c r="BY51" i="32" s="1"/>
  <c r="AD51" i="32"/>
  <c r="BK51" i="32" s="1"/>
  <c r="AL59" i="32"/>
  <c r="BS59" i="32" s="1"/>
  <c r="AM59" i="32"/>
  <c r="BT59" i="32" s="1"/>
  <c r="AN59" i="32"/>
  <c r="BU59" i="32" s="1"/>
  <c r="AO59" i="32"/>
  <c r="BV59" i="32" s="1"/>
  <c r="AA59" i="32"/>
  <c r="BH59" i="32" s="1"/>
  <c r="AP59" i="32"/>
  <c r="BW59" i="32" s="1"/>
  <c r="AB59" i="32"/>
  <c r="BI59" i="32" s="1"/>
  <c r="AC59" i="32"/>
  <c r="BJ59" i="32" s="1"/>
  <c r="AQ59" i="32"/>
  <c r="BX59" i="32" s="1"/>
  <c r="AD59" i="32"/>
  <c r="BK59" i="32" s="1"/>
  <c r="AR59" i="32"/>
  <c r="BY59" i="32" s="1"/>
  <c r="AL6" i="32"/>
  <c r="BS6" i="32" s="1"/>
  <c r="AM6" i="32"/>
  <c r="BT6" i="32" s="1"/>
  <c r="AN6" i="32"/>
  <c r="BU6" i="32" s="1"/>
  <c r="AO6" i="32"/>
  <c r="BV6" i="32" s="1"/>
  <c r="AA6" i="32"/>
  <c r="BH6" i="32" s="1"/>
  <c r="AP6" i="32"/>
  <c r="BW6" i="32" s="1"/>
  <c r="AB6" i="32"/>
  <c r="BI6" i="32" s="1"/>
  <c r="AC6" i="32"/>
  <c r="BJ6" i="32" s="1"/>
  <c r="AQ6" i="32"/>
  <c r="BX6" i="32" s="1"/>
  <c r="AR6" i="32"/>
  <c r="BY6" i="32" s="1"/>
  <c r="AD6" i="32"/>
  <c r="BK6" i="32" s="1"/>
  <c r="AL16" i="32"/>
  <c r="BS16" i="32" s="1"/>
  <c r="AM16" i="32"/>
  <c r="BT16" i="32" s="1"/>
  <c r="AN16" i="32"/>
  <c r="BU16" i="32" s="1"/>
  <c r="AO16" i="32"/>
  <c r="BV16" i="32" s="1"/>
  <c r="AA16" i="32"/>
  <c r="BH16" i="32" s="1"/>
  <c r="AB16" i="32"/>
  <c r="BI16" i="32" s="1"/>
  <c r="AP16" i="32"/>
  <c r="BW16" i="32" s="1"/>
  <c r="AQ16" i="32"/>
  <c r="BX16" i="32" s="1"/>
  <c r="AC16" i="32"/>
  <c r="BJ16" i="32" s="1"/>
  <c r="AD16" i="32"/>
  <c r="BK16" i="32" s="1"/>
  <c r="AR16" i="32"/>
  <c r="BY16" i="32" s="1"/>
  <c r="AL24" i="32"/>
  <c r="BS24" i="32" s="1"/>
  <c r="AM24" i="32"/>
  <c r="BT24" i="32" s="1"/>
  <c r="AN24" i="32"/>
  <c r="BU24" i="32" s="1"/>
  <c r="AA24" i="32"/>
  <c r="BH24" i="32" s="1"/>
  <c r="AO24" i="32"/>
  <c r="BV24" i="32" s="1"/>
  <c r="AP24" i="32"/>
  <c r="BW24" i="32" s="1"/>
  <c r="AB24" i="32"/>
  <c r="BI24" i="32" s="1"/>
  <c r="AQ24" i="32"/>
  <c r="BX24" i="32" s="1"/>
  <c r="AC24" i="32"/>
  <c r="BJ24" i="32" s="1"/>
  <c r="AR24" i="32"/>
  <c r="BY24" i="32" s="1"/>
  <c r="AD24" i="32"/>
  <c r="BK24" i="32" s="1"/>
  <c r="AL32" i="32"/>
  <c r="BS32" i="32" s="1"/>
  <c r="AM32" i="32"/>
  <c r="BT32" i="32" s="1"/>
  <c r="AN32" i="32"/>
  <c r="BU32" i="32" s="1"/>
  <c r="AA32" i="32"/>
  <c r="BH32" i="32" s="1"/>
  <c r="AO32" i="32"/>
  <c r="BV32" i="32" s="1"/>
  <c r="AB32" i="32"/>
  <c r="BI32" i="32" s="1"/>
  <c r="AP32" i="32"/>
  <c r="BW32" i="32" s="1"/>
  <c r="AC32" i="32"/>
  <c r="BJ32" i="32" s="1"/>
  <c r="AQ32" i="32"/>
  <c r="BX32" i="32" s="1"/>
  <c r="AD32" i="32"/>
  <c r="BK32" i="32" s="1"/>
  <c r="AR32" i="32"/>
  <c r="BY32" i="32" s="1"/>
  <c r="AL40" i="32"/>
  <c r="BS40" i="32" s="1"/>
  <c r="AM40" i="32"/>
  <c r="BT40" i="32" s="1"/>
  <c r="AN40" i="32"/>
  <c r="BU40" i="32" s="1"/>
  <c r="AA40" i="32"/>
  <c r="BH40" i="32" s="1"/>
  <c r="AO40" i="32"/>
  <c r="BV40" i="32" s="1"/>
  <c r="AB40" i="32"/>
  <c r="BI40" i="32" s="1"/>
  <c r="AP40" i="32"/>
  <c r="BW40" i="32" s="1"/>
  <c r="AQ40" i="32"/>
  <c r="BX40" i="32" s="1"/>
  <c r="AC40" i="32"/>
  <c r="BJ40" i="32" s="1"/>
  <c r="AD40" i="32"/>
  <c r="BK40" i="32" s="1"/>
  <c r="AR40" i="32"/>
  <c r="BY40" i="32" s="1"/>
  <c r="AL48" i="32"/>
  <c r="BS48" i="32" s="1"/>
  <c r="AM48" i="32"/>
  <c r="BT48" i="32" s="1"/>
  <c r="AN48" i="32"/>
  <c r="BU48" i="32" s="1"/>
  <c r="AA48" i="32"/>
  <c r="BH48" i="32" s="1"/>
  <c r="AO48" i="32"/>
  <c r="BV48" i="32" s="1"/>
  <c r="AB48" i="32"/>
  <c r="BI48" i="32" s="1"/>
  <c r="AP48" i="32"/>
  <c r="BW48" i="32" s="1"/>
  <c r="AQ48" i="32"/>
  <c r="BX48" i="32" s="1"/>
  <c r="AC48" i="32"/>
  <c r="BJ48" i="32" s="1"/>
  <c r="AD48" i="32"/>
  <c r="BK48" i="32" s="1"/>
  <c r="AR48" i="32"/>
  <c r="BY48" i="32" s="1"/>
  <c r="AL56" i="32"/>
  <c r="BS56" i="32" s="1"/>
  <c r="AM56" i="32"/>
  <c r="BT56" i="32" s="1"/>
  <c r="AN56" i="32"/>
  <c r="BU56" i="32" s="1"/>
  <c r="AO56" i="32"/>
  <c r="BV56" i="32" s="1"/>
  <c r="AA56" i="32"/>
  <c r="BH56" i="32" s="1"/>
  <c r="AB56" i="32"/>
  <c r="BI56" i="32" s="1"/>
  <c r="AP56" i="32"/>
  <c r="BW56" i="32" s="1"/>
  <c r="AC56" i="32"/>
  <c r="BJ56" i="32" s="1"/>
  <c r="AQ56" i="32"/>
  <c r="BX56" i="32" s="1"/>
  <c r="AD56" i="32"/>
  <c r="BK56" i="32" s="1"/>
  <c r="AR56" i="32"/>
  <c r="BY56" i="32" s="1"/>
  <c r="AE58" i="32"/>
  <c r="BL58" i="32" s="1"/>
  <c r="AE30" i="32"/>
  <c r="BL30" i="32" s="1"/>
  <c r="AE61" i="32"/>
  <c r="BL61" i="32" s="1"/>
  <c r="AE47" i="32"/>
  <c r="BL47" i="32" s="1"/>
  <c r="AE9" i="32"/>
  <c r="BL9" i="32" s="1"/>
  <c r="AE32" i="32"/>
  <c r="BL32" i="32" s="1"/>
  <c r="AE15" i="32"/>
  <c r="BL15" i="32" s="1"/>
  <c r="AE50" i="32"/>
  <c r="BL50" i="32" s="1"/>
  <c r="AE20" i="32"/>
  <c r="BL20" i="32" s="1"/>
  <c r="AS17" i="32"/>
  <c r="BZ17" i="32" s="1"/>
  <c r="AS9" i="32"/>
  <c r="BZ9" i="32" s="1"/>
  <c r="AS62" i="32"/>
  <c r="BZ62" i="32" s="1"/>
  <c r="AS25" i="32"/>
  <c r="BZ25" i="32" s="1"/>
  <c r="AS45" i="32"/>
  <c r="BZ45" i="32" s="1"/>
  <c r="AS35" i="32"/>
  <c r="BZ35" i="32" s="1"/>
  <c r="AS5" i="32"/>
  <c r="BZ5" i="32" s="1"/>
  <c r="AS11" i="32"/>
  <c r="BZ11" i="32" s="1"/>
  <c r="AS32" i="32"/>
  <c r="BZ32" i="32" s="1"/>
  <c r="AS24" i="32"/>
  <c r="BZ24" i="32" s="1"/>
  <c r="AS16" i="32"/>
  <c r="BZ16" i="32" s="1"/>
  <c r="AS8" i="32"/>
  <c r="BZ8" i="32" s="1"/>
  <c r="AL7" i="32"/>
  <c r="BS7" i="32" s="1"/>
  <c r="AM7" i="32"/>
  <c r="BT7" i="32" s="1"/>
  <c r="AN7" i="32"/>
  <c r="BU7" i="32" s="1"/>
  <c r="AO7" i="32"/>
  <c r="BV7" i="32" s="1"/>
  <c r="AA7" i="32"/>
  <c r="BH7" i="32" s="1"/>
  <c r="AP7" i="32"/>
  <c r="BW7" i="32" s="1"/>
  <c r="AB7" i="32"/>
  <c r="BI7" i="32" s="1"/>
  <c r="AQ7" i="32"/>
  <c r="BX7" i="32" s="1"/>
  <c r="AC7" i="32"/>
  <c r="BJ7" i="32" s="1"/>
  <c r="AR7" i="32"/>
  <c r="BY7" i="32" s="1"/>
  <c r="AD7" i="32"/>
  <c r="BK7" i="32" s="1"/>
  <c r="AL21" i="32"/>
  <c r="BS21" i="32" s="1"/>
  <c r="AM21" i="32"/>
  <c r="BT21" i="32" s="1"/>
  <c r="AN21" i="32"/>
  <c r="BU21" i="32" s="1"/>
  <c r="AO21" i="32"/>
  <c r="BV21" i="32" s="1"/>
  <c r="AA21" i="32"/>
  <c r="BH21" i="32" s="1"/>
  <c r="AP21" i="32"/>
  <c r="BW21" i="32" s="1"/>
  <c r="AB21" i="32"/>
  <c r="BI21" i="32" s="1"/>
  <c r="AQ21" i="32"/>
  <c r="BX21" i="32" s="1"/>
  <c r="AC21" i="32"/>
  <c r="BJ21" i="32" s="1"/>
  <c r="AR21" i="32"/>
  <c r="BY21" i="32" s="1"/>
  <c r="AD21" i="32"/>
  <c r="BK21" i="32" s="1"/>
  <c r="AL37" i="32"/>
  <c r="BS37" i="32" s="1"/>
  <c r="AM37" i="32"/>
  <c r="BT37" i="32" s="1"/>
  <c r="AN37" i="32"/>
  <c r="BU37" i="32" s="1"/>
  <c r="AO37" i="32"/>
  <c r="BV37" i="32" s="1"/>
  <c r="AA37" i="32"/>
  <c r="BH37" i="32" s="1"/>
  <c r="AB37" i="32"/>
  <c r="BI37" i="32" s="1"/>
  <c r="AP37" i="32"/>
  <c r="BW37" i="32" s="1"/>
  <c r="AQ37" i="32"/>
  <c r="BX37" i="32" s="1"/>
  <c r="AC37" i="32"/>
  <c r="BJ37" i="32" s="1"/>
  <c r="AR37" i="32"/>
  <c r="BY37" i="32" s="1"/>
  <c r="AD37" i="32"/>
  <c r="BK37" i="32" s="1"/>
  <c r="AL53" i="32"/>
  <c r="BS53" i="32" s="1"/>
  <c r="AM53" i="32"/>
  <c r="BT53" i="32" s="1"/>
  <c r="AN53" i="32"/>
  <c r="BU53" i="32" s="1"/>
  <c r="AO53" i="32"/>
  <c r="BV53" i="32" s="1"/>
  <c r="AA53" i="32"/>
  <c r="BH53" i="32" s="1"/>
  <c r="AP53" i="32"/>
  <c r="BW53" i="32" s="1"/>
  <c r="AB53" i="32"/>
  <c r="BI53" i="32" s="1"/>
  <c r="AC53" i="32"/>
  <c r="BJ53" i="32" s="1"/>
  <c r="AQ53" i="32"/>
  <c r="BX53" i="32" s="1"/>
  <c r="AD53" i="32"/>
  <c r="BK53" i="32" s="1"/>
  <c r="AR53" i="32"/>
  <c r="BY53" i="32" s="1"/>
  <c r="AL10" i="32"/>
  <c r="BS10" i="32" s="1"/>
  <c r="AM10" i="32"/>
  <c r="BT10" i="32" s="1"/>
  <c r="AN10" i="32"/>
  <c r="BU10" i="32" s="1"/>
  <c r="AA10" i="32"/>
  <c r="BH10" i="32" s="1"/>
  <c r="AO10" i="32"/>
  <c r="BV10" i="32" s="1"/>
  <c r="AP10" i="32"/>
  <c r="BW10" i="32" s="1"/>
  <c r="AB10" i="32"/>
  <c r="BI10" i="32" s="1"/>
  <c r="AQ10" i="32"/>
  <c r="BX10" i="32" s="1"/>
  <c r="AC10" i="32"/>
  <c r="BJ10" i="32" s="1"/>
  <c r="AR10" i="32"/>
  <c r="BY10" i="32" s="1"/>
  <c r="AD10" i="32"/>
  <c r="BK10" i="32" s="1"/>
  <c r="AL18" i="32"/>
  <c r="BS18" i="32" s="1"/>
  <c r="AM18" i="32"/>
  <c r="BT18" i="32" s="1"/>
  <c r="AN18" i="32"/>
  <c r="BU18" i="32" s="1"/>
  <c r="AA18" i="32"/>
  <c r="BH18" i="32" s="1"/>
  <c r="AO18" i="32"/>
  <c r="BV18" i="32" s="1"/>
  <c r="AB18" i="32"/>
  <c r="BI18" i="32" s="1"/>
  <c r="AP18" i="32"/>
  <c r="BW18" i="32" s="1"/>
  <c r="AQ18" i="32"/>
  <c r="BX18" i="32" s="1"/>
  <c r="AC18" i="32"/>
  <c r="BJ18" i="32" s="1"/>
  <c r="AR18" i="32"/>
  <c r="BY18" i="32" s="1"/>
  <c r="AD18" i="32"/>
  <c r="BK18" i="32" s="1"/>
  <c r="AL26" i="32"/>
  <c r="BS26" i="32" s="1"/>
  <c r="AM26" i="32"/>
  <c r="BT26" i="32" s="1"/>
  <c r="AN26" i="32"/>
  <c r="BU26" i="32" s="1"/>
  <c r="AO26" i="32"/>
  <c r="BV26" i="32" s="1"/>
  <c r="AA26" i="32"/>
  <c r="BH26" i="32" s="1"/>
  <c r="AP26" i="32"/>
  <c r="BW26" i="32" s="1"/>
  <c r="AB26" i="32"/>
  <c r="BI26" i="32" s="1"/>
  <c r="AC26" i="32"/>
  <c r="BJ26" i="32" s="1"/>
  <c r="AQ26" i="32"/>
  <c r="BX26" i="32" s="1"/>
  <c r="AR26" i="32"/>
  <c r="BY26" i="32" s="1"/>
  <c r="AD26" i="32"/>
  <c r="BK26" i="32" s="1"/>
  <c r="AL42" i="32"/>
  <c r="BS42" i="32" s="1"/>
  <c r="AM42" i="32"/>
  <c r="BT42" i="32" s="1"/>
  <c r="AN42" i="32"/>
  <c r="BU42" i="32" s="1"/>
  <c r="AA42" i="32"/>
  <c r="BH42" i="32" s="1"/>
  <c r="AO42" i="32"/>
  <c r="BV42" i="32" s="1"/>
  <c r="AB42" i="32"/>
  <c r="BI42" i="32" s="1"/>
  <c r="AP42" i="32"/>
  <c r="BW42" i="32" s="1"/>
  <c r="AQ42" i="32"/>
  <c r="BX42" i="32" s="1"/>
  <c r="AC42" i="32"/>
  <c r="BJ42" i="32" s="1"/>
  <c r="AR42" i="32"/>
  <c r="BY42" i="32" s="1"/>
  <c r="AD42" i="32"/>
  <c r="BK42" i="32" s="1"/>
  <c r="AL58" i="32"/>
  <c r="BS58" i="32" s="1"/>
  <c r="AM58" i="32"/>
  <c r="BT58" i="32" s="1"/>
  <c r="AN58" i="32"/>
  <c r="BU58" i="32" s="1"/>
  <c r="AA58" i="32"/>
  <c r="BH58" i="32" s="1"/>
  <c r="AO58" i="32"/>
  <c r="BV58" i="32" s="1"/>
  <c r="AB58" i="32"/>
  <c r="BI58" i="32" s="1"/>
  <c r="AP58" i="32"/>
  <c r="BW58" i="32" s="1"/>
  <c r="AC58" i="32"/>
  <c r="BJ58" i="32" s="1"/>
  <c r="AQ58" i="32"/>
  <c r="BX58" i="32" s="1"/>
  <c r="AD58" i="32"/>
  <c r="BK58" i="32" s="1"/>
  <c r="AR58" i="32"/>
  <c r="BY58" i="32" s="1"/>
  <c r="AL15" i="32"/>
  <c r="BS15" i="32" s="1"/>
  <c r="AM15" i="32"/>
  <c r="BT15" i="32" s="1"/>
  <c r="AN15" i="32"/>
  <c r="BU15" i="32" s="1"/>
  <c r="AA15" i="32"/>
  <c r="BH15" i="32" s="1"/>
  <c r="AO15" i="32"/>
  <c r="BV15" i="32" s="1"/>
  <c r="AB15" i="32"/>
  <c r="BI15" i="32" s="1"/>
  <c r="AP15" i="32"/>
  <c r="BW15" i="32" s="1"/>
  <c r="AQ15" i="32"/>
  <c r="BX15" i="32" s="1"/>
  <c r="AC15" i="32"/>
  <c r="BJ15" i="32" s="1"/>
  <c r="AD15" i="32"/>
  <c r="BK15" i="32" s="1"/>
  <c r="AR15" i="32"/>
  <c r="BY15" i="32" s="1"/>
  <c r="AL23" i="32"/>
  <c r="BS23" i="32" s="1"/>
  <c r="AM23" i="32"/>
  <c r="BT23" i="32" s="1"/>
  <c r="AN23" i="32"/>
  <c r="BU23" i="32" s="1"/>
  <c r="AA23" i="32"/>
  <c r="BH23" i="32" s="1"/>
  <c r="AO23" i="32"/>
  <c r="BV23" i="32" s="1"/>
  <c r="AB23" i="32"/>
  <c r="BI23" i="32" s="1"/>
  <c r="AP23" i="32"/>
  <c r="BW23" i="32" s="1"/>
  <c r="AQ23" i="32"/>
  <c r="BX23" i="32" s="1"/>
  <c r="AC23" i="32"/>
  <c r="BJ23" i="32" s="1"/>
  <c r="AR23" i="32"/>
  <c r="BY23" i="32" s="1"/>
  <c r="AD23" i="32"/>
  <c r="BK23" i="32" s="1"/>
  <c r="AL39" i="32"/>
  <c r="BS39" i="32" s="1"/>
  <c r="AM39" i="32"/>
  <c r="BT39" i="32" s="1"/>
  <c r="AN39" i="32"/>
  <c r="BU39" i="32" s="1"/>
  <c r="AA39" i="32"/>
  <c r="BH39" i="32" s="1"/>
  <c r="AO39" i="32"/>
  <c r="BV39" i="32" s="1"/>
  <c r="AP39" i="32"/>
  <c r="BW39" i="32" s="1"/>
  <c r="AB39" i="32"/>
  <c r="BI39" i="32" s="1"/>
  <c r="AQ39" i="32"/>
  <c r="BX39" i="32" s="1"/>
  <c r="AC39" i="32"/>
  <c r="BJ39" i="32" s="1"/>
  <c r="AD39" i="32"/>
  <c r="BK39" i="32" s="1"/>
  <c r="AR39" i="32"/>
  <c r="BY39" i="32" s="1"/>
  <c r="AL55" i="32"/>
  <c r="BS55" i="32" s="1"/>
  <c r="AM55" i="32"/>
  <c r="BT55" i="32" s="1"/>
  <c r="AN55" i="32"/>
  <c r="BU55" i="32" s="1"/>
  <c r="AO55" i="32"/>
  <c r="BV55" i="32" s="1"/>
  <c r="AA55" i="32"/>
  <c r="BH55" i="32" s="1"/>
  <c r="AP55" i="32"/>
  <c r="BW55" i="32" s="1"/>
  <c r="AB55" i="32"/>
  <c r="BI55" i="32" s="1"/>
  <c r="AC55" i="32"/>
  <c r="BJ55" i="32" s="1"/>
  <c r="AQ55" i="32"/>
  <c r="BX55" i="32" s="1"/>
  <c r="AD55" i="32"/>
  <c r="BK55" i="32" s="1"/>
  <c r="AR55" i="32"/>
  <c r="BY55" i="32" s="1"/>
  <c r="AL12" i="32"/>
  <c r="BS12" i="32" s="1"/>
  <c r="AM12" i="32"/>
  <c r="BT12" i="32" s="1"/>
  <c r="AN12" i="32"/>
  <c r="BU12" i="32" s="1"/>
  <c r="AA12" i="32"/>
  <c r="BH12" i="32" s="1"/>
  <c r="AO12" i="32"/>
  <c r="BV12" i="32" s="1"/>
  <c r="AB12" i="32"/>
  <c r="BI12" i="32" s="1"/>
  <c r="AP12" i="32"/>
  <c r="BW12" i="32" s="1"/>
  <c r="AQ12" i="32"/>
  <c r="BX12" i="32" s="1"/>
  <c r="AC12" i="32"/>
  <c r="BJ12" i="32" s="1"/>
  <c r="AR12" i="32"/>
  <c r="BY12" i="32" s="1"/>
  <c r="AD12" i="32"/>
  <c r="BK12" i="32" s="1"/>
  <c r="AL28" i="32"/>
  <c r="BS28" i="32" s="1"/>
  <c r="AM28" i="32"/>
  <c r="BT28" i="32" s="1"/>
  <c r="AN28" i="32"/>
  <c r="BU28" i="32" s="1"/>
  <c r="AA28" i="32"/>
  <c r="BH28" i="32" s="1"/>
  <c r="AO28" i="32"/>
  <c r="BV28" i="32" s="1"/>
  <c r="AB28" i="32"/>
  <c r="BI28" i="32" s="1"/>
  <c r="AP28" i="32"/>
  <c r="BW28" i="32" s="1"/>
  <c r="AQ28" i="32"/>
  <c r="BX28" i="32" s="1"/>
  <c r="AC28" i="32"/>
  <c r="BJ28" i="32" s="1"/>
  <c r="AD28" i="32"/>
  <c r="BK28" i="32" s="1"/>
  <c r="AR28" i="32"/>
  <c r="BY28" i="32" s="1"/>
  <c r="AL36" i="32"/>
  <c r="BS36" i="32" s="1"/>
  <c r="AM36" i="32"/>
  <c r="BT36" i="32" s="1"/>
  <c r="AN36" i="32"/>
  <c r="BU36" i="32" s="1"/>
  <c r="AO36" i="32"/>
  <c r="BV36" i="32" s="1"/>
  <c r="AA36" i="32"/>
  <c r="BH36" i="32" s="1"/>
  <c r="AP36" i="32"/>
  <c r="BW36" i="32" s="1"/>
  <c r="AB36" i="32"/>
  <c r="BI36" i="32" s="1"/>
  <c r="AC36" i="32"/>
  <c r="BJ36" i="32" s="1"/>
  <c r="AQ36" i="32"/>
  <c r="BX36" i="32" s="1"/>
  <c r="AR36" i="32"/>
  <c r="BY36" i="32" s="1"/>
  <c r="AD36" i="32"/>
  <c r="BK36" i="32" s="1"/>
  <c r="AL52" i="32"/>
  <c r="BS52" i="32" s="1"/>
  <c r="AM52" i="32"/>
  <c r="BT52" i="32" s="1"/>
  <c r="AN52" i="32"/>
  <c r="BU52" i="32" s="1"/>
  <c r="AO52" i="32"/>
  <c r="BV52" i="32" s="1"/>
  <c r="AA52" i="32"/>
  <c r="BH52" i="32" s="1"/>
  <c r="AB52" i="32"/>
  <c r="BI52" i="32" s="1"/>
  <c r="AP52" i="32"/>
  <c r="BW52" i="32" s="1"/>
  <c r="AQ52" i="32"/>
  <c r="BX52" i="32" s="1"/>
  <c r="AC52" i="32"/>
  <c r="BJ52" i="32" s="1"/>
  <c r="AR52" i="32"/>
  <c r="BY52" i="32" s="1"/>
  <c r="AD52" i="32"/>
  <c r="BK52" i="32" s="1"/>
  <c r="AE21" i="32"/>
  <c r="BL21" i="32" s="1"/>
  <c r="AE29" i="32"/>
  <c r="BL29" i="32" s="1"/>
  <c r="AS21" i="32"/>
  <c r="BZ21" i="32" s="1"/>
  <c r="T9" i="32"/>
  <c r="BA9" i="32" s="1"/>
  <c r="X9" i="32"/>
  <c r="BE9" i="32" s="1"/>
  <c r="Q9" i="32"/>
  <c r="AX9" i="32" s="1"/>
  <c r="U9" i="32"/>
  <c r="BB9" i="32" s="1"/>
  <c r="Y9" i="32"/>
  <c r="BF9" i="32" s="1"/>
  <c r="W9" i="32"/>
  <c r="BD9" i="32" s="1"/>
  <c r="R9" i="32"/>
  <c r="AY9" i="32" s="1"/>
  <c r="Z9" i="32"/>
  <c r="BG9" i="32" s="1"/>
  <c r="V9" i="32"/>
  <c r="BC9" i="32" s="1"/>
  <c r="S9" i="32"/>
  <c r="AZ9" i="32" s="1"/>
  <c r="P9" i="32"/>
  <c r="AW9" i="32" s="1"/>
  <c r="R33" i="32"/>
  <c r="AY33" i="32" s="1"/>
  <c r="V33" i="32"/>
  <c r="BC33" i="32" s="1"/>
  <c r="Z33" i="32"/>
  <c r="BG33" i="32" s="1"/>
  <c r="S33" i="32"/>
  <c r="AZ33" i="32" s="1"/>
  <c r="W33" i="32"/>
  <c r="BD33" i="32" s="1"/>
  <c r="Q33" i="32"/>
  <c r="AX33" i="32" s="1"/>
  <c r="Y33" i="32"/>
  <c r="BF33" i="32" s="1"/>
  <c r="T33" i="32"/>
  <c r="BA33" i="32" s="1"/>
  <c r="P33" i="32"/>
  <c r="AW33" i="32" s="1"/>
  <c r="U33" i="32"/>
  <c r="BB33" i="32" s="1"/>
  <c r="X33" i="32"/>
  <c r="BE33" i="32" s="1"/>
  <c r="R29" i="32"/>
  <c r="AY29" i="32" s="1"/>
  <c r="V29" i="32"/>
  <c r="BC29" i="32" s="1"/>
  <c r="Z29" i="32"/>
  <c r="BG29" i="32" s="1"/>
  <c r="S29" i="32"/>
  <c r="AZ29" i="32" s="1"/>
  <c r="W29" i="32"/>
  <c r="BD29" i="32" s="1"/>
  <c r="Q29" i="32"/>
  <c r="AX29" i="32" s="1"/>
  <c r="Y29" i="32"/>
  <c r="BF29" i="32" s="1"/>
  <c r="T29" i="32"/>
  <c r="BA29" i="32" s="1"/>
  <c r="X29" i="32"/>
  <c r="BE29" i="32" s="1"/>
  <c r="P29" i="32"/>
  <c r="AW29" i="32" s="1"/>
  <c r="U29" i="32"/>
  <c r="BB29" i="32" s="1"/>
  <c r="R37" i="32"/>
  <c r="AY37" i="32" s="1"/>
  <c r="V37" i="32"/>
  <c r="BC37" i="32" s="1"/>
  <c r="Z37" i="32"/>
  <c r="BG37" i="32" s="1"/>
  <c r="S37" i="32"/>
  <c r="AZ37" i="32" s="1"/>
  <c r="W37" i="32"/>
  <c r="BD37" i="32" s="1"/>
  <c r="Q37" i="32"/>
  <c r="AX37" i="32" s="1"/>
  <c r="Y37" i="32"/>
  <c r="BF37" i="32" s="1"/>
  <c r="T37" i="32"/>
  <c r="BA37" i="32" s="1"/>
  <c r="X37" i="32"/>
  <c r="BE37" i="32" s="1"/>
  <c r="P37" i="32"/>
  <c r="AW37" i="32" s="1"/>
  <c r="U37" i="32"/>
  <c r="BB37" i="32" s="1"/>
  <c r="S45" i="32"/>
  <c r="AZ45" i="32" s="1"/>
  <c r="W45" i="32"/>
  <c r="BD45" i="32" s="1"/>
  <c r="T45" i="32"/>
  <c r="BA45" i="32" s="1"/>
  <c r="X45" i="32"/>
  <c r="BE45" i="32" s="1"/>
  <c r="R45" i="32"/>
  <c r="AY45" i="32" s="1"/>
  <c r="Z45" i="32"/>
  <c r="BG45" i="32" s="1"/>
  <c r="P45" i="32"/>
  <c r="AW45" i="32" s="1"/>
  <c r="Q45" i="32"/>
  <c r="AX45" i="32" s="1"/>
  <c r="U45" i="32"/>
  <c r="BB45" i="32" s="1"/>
  <c r="V45" i="32"/>
  <c r="BC45" i="32" s="1"/>
  <c r="Y45" i="32"/>
  <c r="BF45" i="32" s="1"/>
  <c r="S53" i="32"/>
  <c r="AZ53" i="32" s="1"/>
  <c r="W53" i="32"/>
  <c r="BD53" i="32" s="1"/>
  <c r="T53" i="32"/>
  <c r="BA53" i="32" s="1"/>
  <c r="X53" i="32"/>
  <c r="BE53" i="32" s="1"/>
  <c r="R53" i="32"/>
  <c r="AY53" i="32" s="1"/>
  <c r="Z53" i="32"/>
  <c r="BG53" i="32" s="1"/>
  <c r="P53" i="32"/>
  <c r="AW53" i="32" s="1"/>
  <c r="V53" i="32"/>
  <c r="BC53" i="32" s="1"/>
  <c r="Q53" i="32"/>
  <c r="AX53" i="32" s="1"/>
  <c r="U53" i="32"/>
  <c r="BB53" i="32" s="1"/>
  <c r="Y53" i="32"/>
  <c r="BF53" i="32" s="1"/>
  <c r="T61" i="32"/>
  <c r="BA61" i="32" s="1"/>
  <c r="X61" i="32"/>
  <c r="BE61" i="32" s="1"/>
  <c r="U61" i="32"/>
  <c r="BB61" i="32" s="1"/>
  <c r="Z61" i="32"/>
  <c r="BG61" i="32" s="1"/>
  <c r="P61" i="32"/>
  <c r="AW61" i="32" s="1"/>
  <c r="R61" i="32"/>
  <c r="AY61" i="32" s="1"/>
  <c r="W61" i="32"/>
  <c r="BD61" i="32" s="1"/>
  <c r="Y61" i="32"/>
  <c r="BF61" i="32" s="1"/>
  <c r="Q61" i="32"/>
  <c r="AX61" i="32" s="1"/>
  <c r="V61" i="32"/>
  <c r="BC61" i="32" s="1"/>
  <c r="S61" i="32"/>
  <c r="AZ61" i="32" s="1"/>
  <c r="T34" i="32"/>
  <c r="BA34" i="32" s="1"/>
  <c r="X34" i="32"/>
  <c r="BE34" i="32" s="1"/>
  <c r="Q34" i="32"/>
  <c r="AX34" i="32" s="1"/>
  <c r="U34" i="32"/>
  <c r="BB34" i="32" s="1"/>
  <c r="Y34" i="32"/>
  <c r="BF34" i="32" s="1"/>
  <c r="W34" i="32"/>
  <c r="BD34" i="32" s="1"/>
  <c r="R34" i="32"/>
  <c r="AY34" i="32" s="1"/>
  <c r="Z34" i="32"/>
  <c r="BG34" i="32" s="1"/>
  <c r="V34" i="32"/>
  <c r="BC34" i="32" s="1"/>
  <c r="P34" i="32"/>
  <c r="AW34" i="32" s="1"/>
  <c r="S34" i="32"/>
  <c r="AZ34" i="32" s="1"/>
  <c r="Q42" i="32"/>
  <c r="AX42" i="32" s="1"/>
  <c r="U42" i="32"/>
  <c r="BB42" i="32" s="1"/>
  <c r="Y42" i="32"/>
  <c r="BF42" i="32" s="1"/>
  <c r="R42" i="32"/>
  <c r="AY42" i="32" s="1"/>
  <c r="V42" i="32"/>
  <c r="BC42" i="32" s="1"/>
  <c r="Z42" i="32"/>
  <c r="BG42" i="32" s="1"/>
  <c r="X42" i="32"/>
  <c r="BE42" i="32" s="1"/>
  <c r="W42" i="32"/>
  <c r="BD42" i="32" s="1"/>
  <c r="S42" i="32"/>
  <c r="AZ42" i="32" s="1"/>
  <c r="P42" i="32"/>
  <c r="AW42" i="32" s="1"/>
  <c r="T42" i="32"/>
  <c r="BA42" i="32" s="1"/>
  <c r="Q50" i="32"/>
  <c r="AX50" i="32" s="1"/>
  <c r="U50" i="32"/>
  <c r="BB50" i="32" s="1"/>
  <c r="Y50" i="32"/>
  <c r="BF50" i="32" s="1"/>
  <c r="R50" i="32"/>
  <c r="AY50" i="32" s="1"/>
  <c r="V50" i="32"/>
  <c r="BC50" i="32" s="1"/>
  <c r="Z50" i="32"/>
  <c r="BG50" i="32" s="1"/>
  <c r="X50" i="32"/>
  <c r="BE50" i="32" s="1"/>
  <c r="W50" i="32"/>
  <c r="BD50" i="32" s="1"/>
  <c r="S50" i="32"/>
  <c r="AZ50" i="32" s="1"/>
  <c r="P50" i="32"/>
  <c r="AW50" i="32" s="1"/>
  <c r="T50" i="32"/>
  <c r="BA50" i="32" s="1"/>
  <c r="R58" i="32"/>
  <c r="AY58" i="32" s="1"/>
  <c r="V58" i="32"/>
  <c r="BC58" i="32" s="1"/>
  <c r="Z58" i="32"/>
  <c r="BG58" i="32" s="1"/>
  <c r="S58" i="32"/>
  <c r="AZ58" i="32" s="1"/>
  <c r="X58" i="32"/>
  <c r="BE58" i="32" s="1"/>
  <c r="W58" i="32"/>
  <c r="BD58" i="32" s="1"/>
  <c r="T58" i="32"/>
  <c r="BA58" i="32" s="1"/>
  <c r="Y58" i="32"/>
  <c r="BF58" i="32" s="1"/>
  <c r="P58" i="32"/>
  <c r="AW58" i="32" s="1"/>
  <c r="U58" i="32"/>
  <c r="BB58" i="32" s="1"/>
  <c r="Q58" i="32"/>
  <c r="AX58" i="32" s="1"/>
  <c r="R31" i="32"/>
  <c r="AY31" i="32" s="1"/>
  <c r="V31" i="32"/>
  <c r="BC31" i="32" s="1"/>
  <c r="Z31" i="32"/>
  <c r="BG31" i="32" s="1"/>
  <c r="S31" i="32"/>
  <c r="AZ31" i="32" s="1"/>
  <c r="W31" i="32"/>
  <c r="BD31" i="32" s="1"/>
  <c r="U31" i="32"/>
  <c r="BB31" i="32" s="1"/>
  <c r="X31" i="32"/>
  <c r="BE31" i="32" s="1"/>
  <c r="T31" i="32"/>
  <c r="BA31" i="32" s="1"/>
  <c r="Q31" i="32"/>
  <c r="AX31" i="32" s="1"/>
  <c r="Y31" i="32"/>
  <c r="BF31" i="32" s="1"/>
  <c r="P31" i="32"/>
  <c r="AW31" i="32" s="1"/>
  <c r="R39" i="32"/>
  <c r="AY39" i="32" s="1"/>
  <c r="V39" i="32"/>
  <c r="BC39" i="32" s="1"/>
  <c r="S39" i="32"/>
  <c r="AZ39" i="32" s="1"/>
  <c r="W39" i="32"/>
  <c r="BD39" i="32" s="1"/>
  <c r="U39" i="32"/>
  <c r="BB39" i="32" s="1"/>
  <c r="X39" i="32"/>
  <c r="BE39" i="32" s="1"/>
  <c r="T39" i="32"/>
  <c r="BA39" i="32" s="1"/>
  <c r="Q39" i="32"/>
  <c r="AX39" i="32" s="1"/>
  <c r="Y39" i="32"/>
  <c r="BF39" i="32" s="1"/>
  <c r="Z39" i="32"/>
  <c r="BG39" i="32" s="1"/>
  <c r="P39" i="32"/>
  <c r="AW39" i="32" s="1"/>
  <c r="S47" i="32"/>
  <c r="AZ47" i="32" s="1"/>
  <c r="W47" i="32"/>
  <c r="BD47" i="32" s="1"/>
  <c r="T47" i="32"/>
  <c r="BA47" i="32" s="1"/>
  <c r="X47" i="32"/>
  <c r="BE47" i="32" s="1"/>
  <c r="V47" i="32"/>
  <c r="BC47" i="32" s="1"/>
  <c r="Z47" i="32"/>
  <c r="BG47" i="32" s="1"/>
  <c r="Q47" i="32"/>
  <c r="AX47" i="32" s="1"/>
  <c r="Y47" i="32"/>
  <c r="BF47" i="32" s="1"/>
  <c r="R47" i="32"/>
  <c r="AY47" i="32" s="1"/>
  <c r="P47" i="32"/>
  <c r="AW47" i="32" s="1"/>
  <c r="U47" i="32"/>
  <c r="BB47" i="32" s="1"/>
  <c r="S55" i="32"/>
  <c r="AZ55" i="32" s="1"/>
  <c r="W55" i="32"/>
  <c r="BD55" i="32" s="1"/>
  <c r="T55" i="32"/>
  <c r="BA55" i="32" s="1"/>
  <c r="X55" i="32"/>
  <c r="BE55" i="32" s="1"/>
  <c r="V55" i="32"/>
  <c r="BC55" i="32" s="1"/>
  <c r="R55" i="32"/>
  <c r="AY55" i="32" s="1"/>
  <c r="P55" i="32"/>
  <c r="AW55" i="32" s="1"/>
  <c r="Q55" i="32"/>
  <c r="AX55" i="32" s="1"/>
  <c r="Y55" i="32"/>
  <c r="BF55" i="32" s="1"/>
  <c r="Z55" i="32"/>
  <c r="BG55" i="32" s="1"/>
  <c r="U55" i="32"/>
  <c r="BB55" i="32" s="1"/>
  <c r="T28" i="32"/>
  <c r="BA28" i="32" s="1"/>
  <c r="X28" i="32"/>
  <c r="BE28" i="32" s="1"/>
  <c r="Q28" i="32"/>
  <c r="AX28" i="32" s="1"/>
  <c r="U28" i="32"/>
  <c r="BB28" i="32" s="1"/>
  <c r="Y28" i="32"/>
  <c r="BF28" i="32" s="1"/>
  <c r="S28" i="32"/>
  <c r="AZ28" i="32" s="1"/>
  <c r="V28" i="32"/>
  <c r="BC28" i="32" s="1"/>
  <c r="R28" i="32"/>
  <c r="AY28" i="32" s="1"/>
  <c r="W28" i="32"/>
  <c r="BD28" i="32" s="1"/>
  <c r="Z28" i="32"/>
  <c r="BG28" i="32" s="1"/>
  <c r="P28" i="32"/>
  <c r="AW28" i="32" s="1"/>
  <c r="T36" i="32"/>
  <c r="BA36" i="32" s="1"/>
  <c r="X36" i="32"/>
  <c r="BE36" i="32" s="1"/>
  <c r="Q36" i="32"/>
  <c r="AX36" i="32" s="1"/>
  <c r="U36" i="32"/>
  <c r="BB36" i="32" s="1"/>
  <c r="Y36" i="32"/>
  <c r="BF36" i="32" s="1"/>
  <c r="S36" i="32"/>
  <c r="AZ36" i="32" s="1"/>
  <c r="V36" i="32"/>
  <c r="BC36" i="32" s="1"/>
  <c r="R36" i="32"/>
  <c r="AY36" i="32" s="1"/>
  <c r="W36" i="32"/>
  <c r="BD36" i="32" s="1"/>
  <c r="Z36" i="32"/>
  <c r="BG36" i="32" s="1"/>
  <c r="P36" i="32"/>
  <c r="AW36" i="32" s="1"/>
  <c r="Q44" i="32"/>
  <c r="AX44" i="32" s="1"/>
  <c r="U44" i="32"/>
  <c r="BB44" i="32" s="1"/>
  <c r="Y44" i="32"/>
  <c r="BF44" i="32" s="1"/>
  <c r="R44" i="32"/>
  <c r="AY44" i="32" s="1"/>
  <c r="V44" i="32"/>
  <c r="BC44" i="32" s="1"/>
  <c r="Z44" i="32"/>
  <c r="BG44" i="32" s="1"/>
  <c r="T44" i="32"/>
  <c r="BA44" i="32" s="1"/>
  <c r="S44" i="32"/>
  <c r="AZ44" i="32" s="1"/>
  <c r="W44" i="32"/>
  <c r="BD44" i="32" s="1"/>
  <c r="X44" i="32"/>
  <c r="BE44" i="32" s="1"/>
  <c r="P44" i="32"/>
  <c r="AW44" i="32" s="1"/>
  <c r="Q52" i="32"/>
  <c r="AX52" i="32" s="1"/>
  <c r="U52" i="32"/>
  <c r="BB52" i="32" s="1"/>
  <c r="Y52" i="32"/>
  <c r="BF52" i="32" s="1"/>
  <c r="R52" i="32"/>
  <c r="AY52" i="32" s="1"/>
  <c r="V52" i="32"/>
  <c r="BC52" i="32" s="1"/>
  <c r="Z52" i="32"/>
  <c r="BG52" i="32" s="1"/>
  <c r="T52" i="32"/>
  <c r="BA52" i="32" s="1"/>
  <c r="W52" i="32"/>
  <c r="BD52" i="32" s="1"/>
  <c r="X52" i="32"/>
  <c r="BE52" i="32" s="1"/>
  <c r="S52" i="32"/>
  <c r="AZ52" i="32" s="1"/>
  <c r="P52" i="32"/>
  <c r="AW52" i="32" s="1"/>
  <c r="R60" i="32"/>
  <c r="AY60" i="32" s="1"/>
  <c r="V60" i="32"/>
  <c r="BC60" i="32" s="1"/>
  <c r="Z60" i="32"/>
  <c r="BG60" i="32" s="1"/>
  <c r="T60" i="32"/>
  <c r="BA60" i="32" s="1"/>
  <c r="Y60" i="32"/>
  <c r="BF60" i="32" s="1"/>
  <c r="Q60" i="32"/>
  <c r="AX60" i="32" s="1"/>
  <c r="X60" i="32"/>
  <c r="BE60" i="32" s="1"/>
  <c r="U60" i="32"/>
  <c r="BB60" i="32" s="1"/>
  <c r="W60" i="32"/>
  <c r="BD60" i="32" s="1"/>
  <c r="S60" i="32"/>
  <c r="AZ60" i="32" s="1"/>
  <c r="P60" i="32"/>
  <c r="AW60" i="32" s="1"/>
  <c r="AY19" i="21"/>
  <c r="L19" i="32" s="1"/>
  <c r="AE56" i="32"/>
  <c r="BL56" i="32" s="1"/>
  <c r="AE17" i="32"/>
  <c r="BL17" i="32" s="1"/>
  <c r="AE59" i="32"/>
  <c r="BL59" i="32" s="1"/>
  <c r="AE41" i="32"/>
  <c r="BL41" i="32" s="1"/>
  <c r="AE22" i="32"/>
  <c r="BL22" i="32" s="1"/>
  <c r="AE27" i="32"/>
  <c r="BL27" i="32" s="1"/>
  <c r="AE31" i="32"/>
  <c r="BL31" i="32" s="1"/>
  <c r="AE7" i="32"/>
  <c r="BL7" i="32" s="1"/>
  <c r="AE48" i="32"/>
  <c r="BL48" i="32" s="1"/>
  <c r="AE40" i="32"/>
  <c r="BL40" i="32" s="1"/>
  <c r="AE25" i="32"/>
  <c r="BL25" i="32" s="1"/>
  <c r="AE18" i="32"/>
  <c r="BL18" i="32" s="1"/>
  <c r="AE10" i="32"/>
  <c r="BL10" i="32" s="1"/>
  <c r="AS57" i="32"/>
  <c r="BZ57" i="32" s="1"/>
  <c r="AS51" i="32"/>
  <c r="BZ51" i="32" s="1"/>
  <c r="AS48" i="32"/>
  <c r="BZ48" i="32" s="1"/>
  <c r="AS55" i="32"/>
  <c r="BZ55" i="32" s="1"/>
  <c r="AS33" i="32"/>
  <c r="BZ33" i="32" s="1"/>
  <c r="AS7" i="32"/>
  <c r="BZ7" i="32" s="1"/>
  <c r="AS43" i="32"/>
  <c r="BZ43" i="32" s="1"/>
  <c r="AS29" i="32"/>
  <c r="BZ29" i="32" s="1"/>
  <c r="AS37" i="32"/>
  <c r="BZ37" i="32" s="1"/>
  <c r="AS38" i="32"/>
  <c r="BZ38" i="32" s="1"/>
  <c r="AS30" i="32"/>
  <c r="BZ30" i="32" s="1"/>
  <c r="AS22" i="32"/>
  <c r="BZ22" i="32" s="1"/>
  <c r="AS14" i="32"/>
  <c r="BZ14" i="32" s="1"/>
  <c r="AS6" i="32"/>
  <c r="BZ6" i="32" s="1"/>
  <c r="AT6" i="32"/>
  <c r="CA6" i="32" s="1"/>
  <c r="AT8" i="32"/>
  <c r="CA8" i="32" s="1"/>
  <c r="AT10" i="32"/>
  <c r="CA10" i="32" s="1"/>
  <c r="AT12" i="32"/>
  <c r="CA12" i="32" s="1"/>
  <c r="AT14" i="32"/>
  <c r="CA14" i="32" s="1"/>
  <c r="AT16" i="32"/>
  <c r="CA16" i="32" s="1"/>
  <c r="AT18" i="32"/>
  <c r="CA18" i="32" s="1"/>
  <c r="AT20" i="32"/>
  <c r="CA20" i="32" s="1"/>
  <c r="AT22" i="32"/>
  <c r="CA22" i="32" s="1"/>
  <c r="AT24" i="32"/>
  <c r="CA24" i="32" s="1"/>
  <c r="AT26" i="32"/>
  <c r="CA26" i="32" s="1"/>
  <c r="AT28" i="32"/>
  <c r="CA28" i="32" s="1"/>
  <c r="AT30" i="32"/>
  <c r="CA30" i="32" s="1"/>
  <c r="AT5" i="32"/>
  <c r="CA5" i="32" s="1"/>
  <c r="AT7" i="32"/>
  <c r="CA7" i="32" s="1"/>
  <c r="AT9" i="32"/>
  <c r="CA9" i="32" s="1"/>
  <c r="AT11" i="32"/>
  <c r="CA11" i="32" s="1"/>
  <c r="AT13" i="32"/>
  <c r="CA13" i="32" s="1"/>
  <c r="AT15" i="32"/>
  <c r="CA15" i="32" s="1"/>
  <c r="AT17" i="32"/>
  <c r="CA17" i="32" s="1"/>
  <c r="AT19" i="32"/>
  <c r="CA19" i="32" s="1"/>
  <c r="AT21" i="32"/>
  <c r="CA21" i="32" s="1"/>
  <c r="AT23" i="32"/>
  <c r="CA23" i="32" s="1"/>
  <c r="AT25" i="32"/>
  <c r="CA25" i="32" s="1"/>
  <c r="AT27" i="32"/>
  <c r="CA27" i="32" s="1"/>
  <c r="AT29" i="32"/>
  <c r="CA29" i="32" s="1"/>
  <c r="AT31" i="32"/>
  <c r="CA31" i="32" s="1"/>
  <c r="AT38" i="32"/>
  <c r="CA38" i="32" s="1"/>
  <c r="AT40" i="32"/>
  <c r="CA40" i="32" s="1"/>
  <c r="AT42" i="32"/>
  <c r="CA42" i="32" s="1"/>
  <c r="AT44" i="32"/>
  <c r="CA44" i="32" s="1"/>
  <c r="AT46" i="32"/>
  <c r="CA46" i="32" s="1"/>
  <c r="AT48" i="32"/>
  <c r="CA48" i="32" s="1"/>
  <c r="AT50" i="32"/>
  <c r="CA50" i="32" s="1"/>
  <c r="AT36" i="32"/>
  <c r="CA36" i="32" s="1"/>
  <c r="AT37" i="32"/>
  <c r="CA37" i="32" s="1"/>
  <c r="AT34" i="32"/>
  <c r="CA34" i="32" s="1"/>
  <c r="AT35" i="32"/>
  <c r="CA35" i="32" s="1"/>
  <c r="AT39" i="32"/>
  <c r="CA39" i="32" s="1"/>
  <c r="AT41" i="32"/>
  <c r="CA41" i="32" s="1"/>
  <c r="AT43" i="32"/>
  <c r="CA43" i="32" s="1"/>
  <c r="AT45" i="32"/>
  <c r="CA45" i="32" s="1"/>
  <c r="AT47" i="32"/>
  <c r="CA47" i="32" s="1"/>
  <c r="AT49" i="32"/>
  <c r="CA49" i="32" s="1"/>
  <c r="AT51" i="32"/>
  <c r="CA51" i="32" s="1"/>
  <c r="AT53" i="32"/>
  <c r="CA53" i="32" s="1"/>
  <c r="AT55" i="32"/>
  <c r="CA55" i="32" s="1"/>
  <c r="AT57" i="32"/>
  <c r="CA57" i="32" s="1"/>
  <c r="AT59" i="32"/>
  <c r="CA59" i="32" s="1"/>
  <c r="AT56" i="32"/>
  <c r="CA56" i="32" s="1"/>
  <c r="AT32" i="32"/>
  <c r="CA32" i="32" s="1"/>
  <c r="AT54" i="32"/>
  <c r="CA54" i="32" s="1"/>
  <c r="AT62" i="32"/>
  <c r="CA62" i="32" s="1"/>
  <c r="AT52" i="32"/>
  <c r="CA52" i="32" s="1"/>
  <c r="AT60" i="32"/>
  <c r="CA60" i="32" s="1"/>
  <c r="AT33" i="32"/>
  <c r="CA33" i="32" s="1"/>
  <c r="AT58" i="32"/>
  <c r="CA58" i="32" s="1"/>
  <c r="AT61" i="32"/>
  <c r="CA61" i="32" s="1"/>
  <c r="AG3" i="32"/>
  <c r="AF5" i="32"/>
  <c r="AF7" i="32"/>
  <c r="AF9" i="32"/>
  <c r="AF11" i="32"/>
  <c r="AF13" i="32"/>
  <c r="AF15" i="32"/>
  <c r="AF17" i="32"/>
  <c r="AF19" i="32"/>
  <c r="AF6" i="32"/>
  <c r="AF8" i="32"/>
  <c r="AF10" i="32"/>
  <c r="AF12" i="32"/>
  <c r="AF14" i="32"/>
  <c r="AF16" i="32"/>
  <c r="AF18" i="32"/>
  <c r="AF20" i="32"/>
  <c r="AF22" i="32"/>
  <c r="AF24" i="32"/>
  <c r="AF26" i="32"/>
  <c r="AF28" i="32"/>
  <c r="AF30" i="32"/>
  <c r="AF32" i="32"/>
  <c r="AF34" i="32"/>
  <c r="AF36" i="32"/>
  <c r="AF38" i="32"/>
  <c r="AF27" i="32"/>
  <c r="AF35" i="32"/>
  <c r="AF25" i="32"/>
  <c r="AF33" i="32"/>
  <c r="AF40" i="32"/>
  <c r="AF21" i="32"/>
  <c r="AF29" i="32"/>
  <c r="AF37" i="32"/>
  <c r="AF39" i="32"/>
  <c r="AF41" i="32"/>
  <c r="AF42" i="32"/>
  <c r="AF43" i="32"/>
  <c r="AF50" i="32"/>
  <c r="AF51" i="32"/>
  <c r="AF56" i="32"/>
  <c r="AF58" i="32"/>
  <c r="AF60" i="32"/>
  <c r="AF62" i="32"/>
  <c r="AF31" i="32"/>
  <c r="AF48" i="32"/>
  <c r="AF49" i="32"/>
  <c r="AF23" i="32"/>
  <c r="AF44" i="32"/>
  <c r="AF45" i="32"/>
  <c r="AF52" i="32"/>
  <c r="AF53" i="32"/>
  <c r="AF54" i="32"/>
  <c r="AF59" i="32"/>
  <c r="AF46" i="32"/>
  <c r="AF61" i="32"/>
  <c r="AF47" i="32"/>
  <c r="AF57" i="32"/>
  <c r="AF55" i="32"/>
  <c r="AU3" i="32"/>
  <c r="AT1" i="32"/>
  <c r="BC3" i="32"/>
  <c r="BB1" i="32"/>
  <c r="BL57" i="32"/>
  <c r="BL33" i="32"/>
  <c r="BL35" i="32"/>
  <c r="BL37" i="32"/>
  <c r="BL43" i="32"/>
  <c r="BL51" i="32"/>
  <c r="BL53" i="32"/>
  <c r="BL55" i="32"/>
  <c r="BL24" i="32"/>
  <c r="BL54" i="32"/>
  <c r="BL8" i="32"/>
  <c r="BL12" i="32"/>
  <c r="BL62" i="32"/>
  <c r="BL6" i="32"/>
  <c r="BL14" i="32"/>
  <c r="BL11" i="32"/>
  <c r="BL26" i="32"/>
  <c r="BL28" i="32"/>
  <c r="BL38" i="32"/>
  <c r="BL42" i="32"/>
  <c r="BL16" i="32"/>
  <c r="V3" i="32"/>
  <c r="U1" i="32"/>
  <c r="BY3" i="32"/>
  <c r="BX1" i="32"/>
  <c r="BN3" i="32"/>
  <c r="BN1" i="32" s="1"/>
  <c r="M4" i="32"/>
  <c r="N4" i="32"/>
  <c r="O4" i="32"/>
  <c r="J41" i="32"/>
  <c r="AY41" i="21"/>
  <c r="J57" i="32"/>
  <c r="AY57" i="21"/>
  <c r="J8" i="32"/>
  <c r="AY8" i="21"/>
  <c r="J22" i="32"/>
  <c r="AY22" i="21"/>
  <c r="J30" i="32"/>
  <c r="AY30" i="21"/>
  <c r="J46" i="32"/>
  <c r="AY46" i="21"/>
  <c r="J62" i="32"/>
  <c r="AY62" i="21"/>
  <c r="J11" i="32"/>
  <c r="AY11" i="21"/>
  <c r="J27" i="32"/>
  <c r="AY27" i="21"/>
  <c r="J35" i="32"/>
  <c r="AY35" i="21"/>
  <c r="J51" i="32"/>
  <c r="AY51" i="21"/>
  <c r="J16" i="32"/>
  <c r="AY16" i="21"/>
  <c r="J40" i="32"/>
  <c r="AY40" i="21"/>
  <c r="J56" i="32"/>
  <c r="AY56" i="21"/>
  <c r="J17" i="32"/>
  <c r="AY17" i="21"/>
  <c r="J13" i="32"/>
  <c r="AY13" i="21"/>
  <c r="J21" i="32"/>
  <c r="AY21" i="21"/>
  <c r="J10" i="32"/>
  <c r="AY10" i="21"/>
  <c r="J26" i="32"/>
  <c r="AY26" i="21"/>
  <c r="J7" i="32"/>
  <c r="AY7" i="21"/>
  <c r="J18" i="32"/>
  <c r="AY18" i="21"/>
  <c r="J5" i="32"/>
  <c r="AY5" i="21"/>
  <c r="J15" i="32"/>
  <c r="AY15" i="21"/>
  <c r="J23" i="32"/>
  <c r="AY23" i="21"/>
  <c r="J12" i="32"/>
  <c r="AY12" i="21"/>
  <c r="J20" i="32"/>
  <c r="AY20" i="21"/>
  <c r="I9" i="32"/>
  <c r="J37" i="32"/>
  <c r="I26" i="32"/>
  <c r="J42" i="32"/>
  <c r="I46" i="32"/>
  <c r="I54" i="32"/>
  <c r="I23" i="32"/>
  <c r="J6" i="32"/>
  <c r="I12" i="32"/>
  <c r="I37" i="32"/>
  <c r="J53" i="32"/>
  <c r="I10" i="32"/>
  <c r="I22" i="32"/>
  <c r="I34" i="32"/>
  <c r="I42" i="32"/>
  <c r="J58" i="32"/>
  <c r="I62" i="32"/>
  <c r="I19" i="32"/>
  <c r="I31" i="32"/>
  <c r="J47" i="32"/>
  <c r="I59" i="32"/>
  <c r="I6" i="32"/>
  <c r="J28" i="32"/>
  <c r="I7" i="32"/>
  <c r="J25" i="32"/>
  <c r="I45" i="32"/>
  <c r="I53" i="32"/>
  <c r="J14" i="32"/>
  <c r="J9" i="32"/>
  <c r="I13" i="32"/>
  <c r="I25" i="32"/>
  <c r="I33" i="32"/>
  <c r="J49" i="32"/>
  <c r="I61" i="32"/>
  <c r="I14" i="32"/>
  <c r="I30" i="32"/>
  <c r="I38" i="32"/>
  <c r="J54" i="32"/>
  <c r="I11" i="32"/>
  <c r="I27" i="32"/>
  <c r="J43" i="32"/>
  <c r="I55" i="32"/>
  <c r="I16" i="32"/>
  <c r="J24" i="32"/>
  <c r="J32" i="32"/>
  <c r="I44" i="32"/>
  <c r="I52" i="32"/>
  <c r="J60" i="32"/>
  <c r="J29" i="32"/>
  <c r="I41" i="32"/>
  <c r="I49" i="32"/>
  <c r="J34" i="32"/>
  <c r="I5" i="32"/>
  <c r="J31" i="32"/>
  <c r="I35" i="32"/>
  <c r="I43" i="32"/>
  <c r="J59" i="32"/>
  <c r="I24" i="32"/>
  <c r="I32" i="32"/>
  <c r="J48" i="32"/>
  <c r="I60" i="32"/>
  <c r="I21" i="32"/>
  <c r="I29" i="32"/>
  <c r="J45" i="32"/>
  <c r="I57" i="32"/>
  <c r="J50" i="32"/>
  <c r="J39" i="32"/>
  <c r="I51" i="32"/>
  <c r="J36" i="32"/>
  <c r="I40" i="32"/>
  <c r="I48" i="32"/>
  <c r="I17" i="32"/>
  <c r="J33" i="32"/>
  <c r="J61" i="32"/>
  <c r="I8" i="32"/>
  <c r="I18" i="32"/>
  <c r="J38" i="32"/>
  <c r="I50" i="32"/>
  <c r="I58" i="32"/>
  <c r="I15" i="32"/>
  <c r="I39" i="32"/>
  <c r="I47" i="32"/>
  <c r="J55" i="32"/>
  <c r="I20" i="32"/>
  <c r="I28" i="32"/>
  <c r="I36" i="32"/>
  <c r="J44" i="32"/>
  <c r="J52" i="32"/>
  <c r="I56" i="32"/>
  <c r="AV4" i="21"/>
  <c r="AT4" i="32" s="1"/>
  <c r="CA4" i="32" s="1"/>
  <c r="AW4" i="21"/>
  <c r="J5" i="21"/>
  <c r="J6" i="21"/>
  <c r="J7" i="21"/>
  <c r="J8" i="21"/>
  <c r="J9" i="21"/>
  <c r="J10" i="21"/>
  <c r="J11" i="21"/>
  <c r="J12" i="21"/>
  <c r="J13" i="21"/>
  <c r="J14" i="21"/>
  <c r="J15" i="21"/>
  <c r="J16" i="21"/>
  <c r="J17" i="21"/>
  <c r="J18" i="21"/>
  <c r="J19" i="21"/>
  <c r="J20" i="21"/>
  <c r="J21" i="21"/>
  <c r="J22" i="21"/>
  <c r="J23" i="21"/>
  <c r="J24" i="21"/>
  <c r="J25" i="21"/>
  <c r="J26" i="21"/>
  <c r="J27" i="21"/>
  <c r="J28" i="21"/>
  <c r="J29" i="21"/>
  <c r="J30" i="21"/>
  <c r="J31" i="21"/>
  <c r="J32" i="21"/>
  <c r="J33" i="21"/>
  <c r="J34" i="21"/>
  <c r="J35" i="21"/>
  <c r="J36" i="21"/>
  <c r="J37" i="21"/>
  <c r="J38" i="21"/>
  <c r="J39" i="21"/>
  <c r="J40" i="21"/>
  <c r="J41" i="21"/>
  <c r="J42" i="21"/>
  <c r="J43" i="21"/>
  <c r="J44" i="21"/>
  <c r="J45" i="21"/>
  <c r="J46" i="21"/>
  <c r="J47" i="21"/>
  <c r="J48" i="21"/>
  <c r="J49" i="21"/>
  <c r="J50" i="21"/>
  <c r="J51" i="21"/>
  <c r="J52" i="21"/>
  <c r="J53" i="21"/>
  <c r="J54" i="21"/>
  <c r="J55" i="21"/>
  <c r="J56" i="21"/>
  <c r="J57" i="21"/>
  <c r="J58" i="21"/>
  <c r="J59" i="21"/>
  <c r="J60" i="21"/>
  <c r="J61" i="21"/>
  <c r="J62" i="21"/>
  <c r="J63" i="21"/>
  <c r="J64" i="21"/>
  <c r="J4" i="21"/>
  <c r="G5" i="21"/>
  <c r="G5" i="32" s="1"/>
  <c r="H5" i="21"/>
  <c r="H5" i="32" s="1"/>
  <c r="G6" i="21"/>
  <c r="G6" i="32" s="1"/>
  <c r="H6" i="21"/>
  <c r="H6" i="32" s="1"/>
  <c r="F7" i="21"/>
  <c r="F7" i="32" s="1"/>
  <c r="G7" i="21"/>
  <c r="G7" i="32" s="1"/>
  <c r="H7" i="21"/>
  <c r="H7" i="32" s="1"/>
  <c r="G8" i="21"/>
  <c r="G8" i="32" s="1"/>
  <c r="H8" i="21"/>
  <c r="H8" i="32" s="1"/>
  <c r="G9" i="21"/>
  <c r="G9" i="32" s="1"/>
  <c r="H9" i="21"/>
  <c r="H9" i="32" s="1"/>
  <c r="G10" i="21"/>
  <c r="G10" i="32" s="1"/>
  <c r="H10" i="21"/>
  <c r="H10" i="32" s="1"/>
  <c r="G11" i="21"/>
  <c r="G11" i="32" s="1"/>
  <c r="H11" i="21"/>
  <c r="H11" i="32" s="1"/>
  <c r="G12" i="21"/>
  <c r="G12" i="32" s="1"/>
  <c r="H12" i="21"/>
  <c r="H12" i="32" s="1"/>
  <c r="G13" i="21"/>
  <c r="G13" i="32" s="1"/>
  <c r="H13" i="21"/>
  <c r="H13" i="32" s="1"/>
  <c r="G14" i="21"/>
  <c r="G14" i="32" s="1"/>
  <c r="H14" i="21"/>
  <c r="H14" i="32" s="1"/>
  <c r="G15" i="21"/>
  <c r="G15" i="32" s="1"/>
  <c r="H15" i="21"/>
  <c r="H15" i="32" s="1"/>
  <c r="G16" i="21"/>
  <c r="G16" i="32" s="1"/>
  <c r="H16" i="21"/>
  <c r="H16" i="32" s="1"/>
  <c r="G17" i="21"/>
  <c r="G17" i="32" s="1"/>
  <c r="H17" i="21"/>
  <c r="H17" i="32" s="1"/>
  <c r="G18" i="21"/>
  <c r="G18" i="32" s="1"/>
  <c r="H18" i="21"/>
  <c r="H18" i="32" s="1"/>
  <c r="G19" i="21"/>
  <c r="G19" i="32" s="1"/>
  <c r="H19" i="21"/>
  <c r="H19" i="32" s="1"/>
  <c r="G20" i="21"/>
  <c r="G20" i="32" s="1"/>
  <c r="H20" i="21"/>
  <c r="H20" i="32" s="1"/>
  <c r="G21" i="21"/>
  <c r="G21" i="32" s="1"/>
  <c r="H21" i="21"/>
  <c r="H21" i="32" s="1"/>
  <c r="G22" i="21"/>
  <c r="G22" i="32" s="1"/>
  <c r="H22" i="21"/>
  <c r="H22" i="32" s="1"/>
  <c r="G23" i="21"/>
  <c r="G23" i="32" s="1"/>
  <c r="H23" i="21"/>
  <c r="H23" i="32" s="1"/>
  <c r="G24" i="21"/>
  <c r="G24" i="32" s="1"/>
  <c r="H24" i="21"/>
  <c r="H24" i="32" s="1"/>
  <c r="G25" i="21"/>
  <c r="G25" i="32" s="1"/>
  <c r="H25" i="21"/>
  <c r="H25" i="32" s="1"/>
  <c r="G26" i="21"/>
  <c r="G26" i="32" s="1"/>
  <c r="H26" i="21"/>
  <c r="H26" i="32" s="1"/>
  <c r="G27" i="21"/>
  <c r="G27" i="32" s="1"/>
  <c r="H27" i="21"/>
  <c r="H27" i="32" s="1"/>
  <c r="G28" i="21"/>
  <c r="G28" i="32" s="1"/>
  <c r="H28" i="21"/>
  <c r="H28" i="32" s="1"/>
  <c r="G29" i="21"/>
  <c r="G29" i="32" s="1"/>
  <c r="H29" i="21"/>
  <c r="H29" i="32" s="1"/>
  <c r="G30" i="21"/>
  <c r="G30" i="32" s="1"/>
  <c r="H30" i="21"/>
  <c r="H30" i="32" s="1"/>
  <c r="G31" i="21"/>
  <c r="G31" i="32" s="1"/>
  <c r="H31" i="21"/>
  <c r="H31" i="32" s="1"/>
  <c r="G32" i="21"/>
  <c r="G32" i="32" s="1"/>
  <c r="H32" i="21"/>
  <c r="H32" i="32" s="1"/>
  <c r="G33" i="21"/>
  <c r="G33" i="32" s="1"/>
  <c r="H33" i="21"/>
  <c r="H33" i="32" s="1"/>
  <c r="G34" i="21"/>
  <c r="G34" i="32" s="1"/>
  <c r="H34" i="21"/>
  <c r="H34" i="32" s="1"/>
  <c r="G35" i="21"/>
  <c r="G35" i="32" s="1"/>
  <c r="H35" i="21"/>
  <c r="H35" i="32" s="1"/>
  <c r="G36" i="21"/>
  <c r="G36" i="32" s="1"/>
  <c r="H36" i="21"/>
  <c r="H36" i="32" s="1"/>
  <c r="G37" i="21"/>
  <c r="G37" i="32" s="1"/>
  <c r="H37" i="21"/>
  <c r="H37" i="32" s="1"/>
  <c r="G38" i="21"/>
  <c r="G38" i="32" s="1"/>
  <c r="H38" i="21"/>
  <c r="H38" i="32" s="1"/>
  <c r="F39" i="21"/>
  <c r="F39" i="32" s="1"/>
  <c r="G39" i="21"/>
  <c r="G39" i="32" s="1"/>
  <c r="H39" i="21"/>
  <c r="H39" i="32" s="1"/>
  <c r="G40" i="21"/>
  <c r="G40" i="32" s="1"/>
  <c r="H40" i="21"/>
  <c r="H40" i="32" s="1"/>
  <c r="G41" i="21"/>
  <c r="G41" i="32" s="1"/>
  <c r="H41" i="21"/>
  <c r="H41" i="32" s="1"/>
  <c r="G42" i="21"/>
  <c r="G42" i="32" s="1"/>
  <c r="H42" i="21"/>
  <c r="H42" i="32" s="1"/>
  <c r="G43" i="21"/>
  <c r="G43" i="32" s="1"/>
  <c r="H43" i="21"/>
  <c r="H43" i="32" s="1"/>
  <c r="G44" i="21"/>
  <c r="G44" i="32" s="1"/>
  <c r="H44" i="21"/>
  <c r="H44" i="32" s="1"/>
  <c r="G45" i="21"/>
  <c r="G45" i="32" s="1"/>
  <c r="H45" i="21"/>
  <c r="H45" i="32" s="1"/>
  <c r="G46" i="21"/>
  <c r="G46" i="32" s="1"/>
  <c r="H46" i="21"/>
  <c r="H46" i="32" s="1"/>
  <c r="G47" i="21"/>
  <c r="G47" i="32" s="1"/>
  <c r="H47" i="21"/>
  <c r="H47" i="32" s="1"/>
  <c r="G48" i="21"/>
  <c r="G48" i="32" s="1"/>
  <c r="H48" i="21"/>
  <c r="H48" i="32" s="1"/>
  <c r="G49" i="21"/>
  <c r="G49" i="32" s="1"/>
  <c r="H49" i="21"/>
  <c r="H49" i="32" s="1"/>
  <c r="G50" i="21"/>
  <c r="G50" i="32" s="1"/>
  <c r="H50" i="21"/>
  <c r="H50" i="32" s="1"/>
  <c r="G51" i="21"/>
  <c r="G51" i="32" s="1"/>
  <c r="H51" i="21"/>
  <c r="H51" i="32" s="1"/>
  <c r="G52" i="21"/>
  <c r="G52" i="32" s="1"/>
  <c r="H52" i="21"/>
  <c r="H52" i="32" s="1"/>
  <c r="G53" i="21"/>
  <c r="G53" i="32" s="1"/>
  <c r="H53" i="21"/>
  <c r="H53" i="32" s="1"/>
  <c r="G54" i="21"/>
  <c r="G54" i="32" s="1"/>
  <c r="H54" i="21"/>
  <c r="H54" i="32" s="1"/>
  <c r="G55" i="21"/>
  <c r="G55" i="32" s="1"/>
  <c r="H55" i="21"/>
  <c r="H55" i="32" s="1"/>
  <c r="G56" i="21"/>
  <c r="G56" i="32" s="1"/>
  <c r="H56" i="21"/>
  <c r="H56" i="32" s="1"/>
  <c r="G57" i="21"/>
  <c r="G57" i="32" s="1"/>
  <c r="H57" i="21"/>
  <c r="H57" i="32" s="1"/>
  <c r="G58" i="21"/>
  <c r="G58" i="32" s="1"/>
  <c r="H58" i="21"/>
  <c r="H58" i="32" s="1"/>
  <c r="G59" i="21"/>
  <c r="G59" i="32" s="1"/>
  <c r="H59" i="21"/>
  <c r="H59" i="32" s="1"/>
  <c r="G60" i="21"/>
  <c r="G60" i="32" s="1"/>
  <c r="H60" i="21"/>
  <c r="H60" i="32" s="1"/>
  <c r="G61" i="21"/>
  <c r="G61" i="32" s="1"/>
  <c r="H61" i="21"/>
  <c r="H61" i="32" s="1"/>
  <c r="G62" i="21"/>
  <c r="G62" i="32" s="1"/>
  <c r="H62" i="21"/>
  <c r="H62" i="32" s="1"/>
  <c r="G63" i="21"/>
  <c r="G63" i="32" s="1"/>
  <c r="H63" i="21"/>
  <c r="H63" i="32" s="1"/>
  <c r="G64" i="21"/>
  <c r="G64" i="32" s="1"/>
  <c r="H64" i="21"/>
  <c r="H64" i="32" s="1"/>
  <c r="H4" i="21"/>
  <c r="H4" i="32" s="1"/>
  <c r="G4" i="21"/>
  <c r="G4" i="32" s="1"/>
  <c r="E7" i="32"/>
  <c r="E39" i="32"/>
  <c r="F64" i="21"/>
  <c r="F64" i="32" s="1"/>
  <c r="F63" i="21"/>
  <c r="F63" i="32" s="1"/>
  <c r="F62" i="21"/>
  <c r="F62" i="32" s="1"/>
  <c r="F61" i="21"/>
  <c r="F61" i="32" s="1"/>
  <c r="E61" i="32"/>
  <c r="F60" i="21"/>
  <c r="F60" i="32" s="1"/>
  <c r="F59" i="21"/>
  <c r="F59" i="32" s="1"/>
  <c r="F58" i="21"/>
  <c r="F58" i="32" s="1"/>
  <c r="F57" i="21"/>
  <c r="F57" i="32" s="1"/>
  <c r="E57" i="32"/>
  <c r="F56" i="21"/>
  <c r="F56" i="32" s="1"/>
  <c r="F55" i="21"/>
  <c r="F55" i="32" s="1"/>
  <c r="F54" i="21"/>
  <c r="F54" i="32" s="1"/>
  <c r="F53" i="21"/>
  <c r="F53" i="32" s="1"/>
  <c r="E53" i="32"/>
  <c r="F52" i="21"/>
  <c r="F52" i="32" s="1"/>
  <c r="F51" i="21"/>
  <c r="F51" i="32" s="1"/>
  <c r="F50" i="21"/>
  <c r="F50" i="32" s="1"/>
  <c r="F49" i="21"/>
  <c r="F49" i="32" s="1"/>
  <c r="E49" i="32"/>
  <c r="F48" i="21"/>
  <c r="F48" i="32" s="1"/>
  <c r="F47" i="21"/>
  <c r="F47" i="32" s="1"/>
  <c r="F46" i="21"/>
  <c r="F46" i="32" s="1"/>
  <c r="F45" i="21"/>
  <c r="F45" i="32" s="1"/>
  <c r="F44" i="21"/>
  <c r="F44" i="32" s="1"/>
  <c r="F43" i="21"/>
  <c r="F43" i="32" s="1"/>
  <c r="F42" i="21"/>
  <c r="F42" i="32" s="1"/>
  <c r="F41" i="21"/>
  <c r="F41" i="32" s="1"/>
  <c r="E41" i="32"/>
  <c r="F40" i="21"/>
  <c r="F40" i="32" s="1"/>
  <c r="F38" i="21"/>
  <c r="F38" i="32" s="1"/>
  <c r="F37" i="21"/>
  <c r="F37" i="32" s="1"/>
  <c r="F36" i="21"/>
  <c r="F36" i="32" s="1"/>
  <c r="E36" i="32"/>
  <c r="F35" i="21"/>
  <c r="F35" i="32" s="1"/>
  <c r="F34" i="21"/>
  <c r="F34" i="32" s="1"/>
  <c r="F33" i="21"/>
  <c r="F33" i="32" s="1"/>
  <c r="F32" i="21"/>
  <c r="F32" i="32" s="1"/>
  <c r="E32" i="32"/>
  <c r="F31" i="21"/>
  <c r="F31" i="32" s="1"/>
  <c r="F30" i="21"/>
  <c r="F30" i="32" s="1"/>
  <c r="F29" i="21"/>
  <c r="F29" i="32" s="1"/>
  <c r="F28" i="21"/>
  <c r="F28" i="32" s="1"/>
  <c r="E28" i="32"/>
  <c r="F27" i="21"/>
  <c r="F27" i="32" s="1"/>
  <c r="F26" i="21"/>
  <c r="F26" i="32" s="1"/>
  <c r="F25" i="21"/>
  <c r="F25" i="32" s="1"/>
  <c r="F24" i="21"/>
  <c r="F24" i="32" s="1"/>
  <c r="E24" i="32"/>
  <c r="F23" i="21"/>
  <c r="F23" i="32" s="1"/>
  <c r="F22" i="21"/>
  <c r="F22" i="32" s="1"/>
  <c r="F21" i="21"/>
  <c r="F21" i="32" s="1"/>
  <c r="F20" i="21"/>
  <c r="F20" i="32" s="1"/>
  <c r="E20" i="32"/>
  <c r="F19" i="21"/>
  <c r="F19" i="32" s="1"/>
  <c r="F18" i="21"/>
  <c r="F18" i="32" s="1"/>
  <c r="F17" i="21"/>
  <c r="F17" i="32" s="1"/>
  <c r="F16" i="21"/>
  <c r="F16" i="32" s="1"/>
  <c r="E16" i="32"/>
  <c r="F15" i="21"/>
  <c r="F15" i="32" s="1"/>
  <c r="F14" i="21"/>
  <c r="F14" i="32" s="1"/>
  <c r="F13" i="21"/>
  <c r="F13" i="32" s="1"/>
  <c r="F12" i="21"/>
  <c r="F12" i="32" s="1"/>
  <c r="E12" i="32"/>
  <c r="F11" i="21"/>
  <c r="F11" i="32" s="1"/>
  <c r="F10" i="21"/>
  <c r="F10" i="32" s="1"/>
  <c r="F9" i="21"/>
  <c r="F9" i="32" s="1"/>
  <c r="F8" i="21"/>
  <c r="F8" i="32" s="1"/>
  <c r="E8" i="32"/>
  <c r="F6" i="21"/>
  <c r="F6" i="32" s="1"/>
  <c r="F5" i="21"/>
  <c r="F5" i="32" s="1"/>
  <c r="L63" i="32" l="1"/>
  <c r="P63" i="32"/>
  <c r="AW63" i="32" s="1"/>
  <c r="T63" i="32"/>
  <c r="BA63" i="32" s="1"/>
  <c r="X63" i="32"/>
  <c r="BE63" i="32" s="1"/>
  <c r="S63" i="32"/>
  <c r="AZ63" i="32" s="1"/>
  <c r="Y63" i="32"/>
  <c r="BF63" i="32" s="1"/>
  <c r="V63" i="32"/>
  <c r="BC63" i="32" s="1"/>
  <c r="Q63" i="32"/>
  <c r="AX63" i="32" s="1"/>
  <c r="W63" i="32"/>
  <c r="BD63" i="32" s="1"/>
  <c r="R63" i="32"/>
  <c r="AY63" i="32" s="1"/>
  <c r="Z63" i="32"/>
  <c r="BG63" i="32" s="1"/>
  <c r="U63" i="32"/>
  <c r="BB63" i="32" s="1"/>
  <c r="J9" i="23"/>
  <c r="J14" i="23"/>
  <c r="Q64" i="32"/>
  <c r="AX64" i="32" s="1"/>
  <c r="U64" i="32"/>
  <c r="BB64" i="32" s="1"/>
  <c r="Y64" i="32"/>
  <c r="BF64" i="32" s="1"/>
  <c r="L64" i="32"/>
  <c r="R64" i="32"/>
  <c r="AY64" i="32" s="1"/>
  <c r="W64" i="32"/>
  <c r="BD64" i="32" s="1"/>
  <c r="T64" i="32"/>
  <c r="BA64" i="32" s="1"/>
  <c r="V64" i="32"/>
  <c r="BC64" i="32" s="1"/>
  <c r="Z64" i="32"/>
  <c r="BG64" i="32" s="1"/>
  <c r="S64" i="32"/>
  <c r="AZ64" i="32" s="1"/>
  <c r="X64" i="32"/>
  <c r="BE64" i="32" s="1"/>
  <c r="P64" i="32"/>
  <c r="AW64" i="32" s="1"/>
  <c r="AU63" i="32"/>
  <c r="CB63" i="32" s="1"/>
  <c r="AU69" i="32"/>
  <c r="CB69" i="32" s="1"/>
  <c r="AU66" i="32"/>
  <c r="CB66" i="32" s="1"/>
  <c r="AU68" i="32"/>
  <c r="CB68" i="32" s="1"/>
  <c r="AU70" i="32"/>
  <c r="CB70" i="32" s="1"/>
  <c r="AU65" i="32"/>
  <c r="CB65" i="32" s="1"/>
  <c r="AU67" i="32"/>
  <c r="CB67" i="32" s="1"/>
  <c r="AU71" i="32"/>
  <c r="CB71" i="32" s="1"/>
  <c r="AU72" i="32"/>
  <c r="CB72" i="32" s="1"/>
  <c r="AU76" i="32"/>
  <c r="CB76" i="32" s="1"/>
  <c r="AU75" i="32"/>
  <c r="CB75" i="32" s="1"/>
  <c r="AU79" i="32"/>
  <c r="CB79" i="32" s="1"/>
  <c r="AU83" i="32"/>
  <c r="CB83" i="32" s="1"/>
  <c r="AU64" i="32"/>
  <c r="CB64" i="32" s="1"/>
  <c r="AU73" i="32"/>
  <c r="CB73" i="32" s="1"/>
  <c r="AU74" i="32"/>
  <c r="CB74" i="32" s="1"/>
  <c r="AU77" i="32"/>
  <c r="CB77" i="32" s="1"/>
  <c r="AU78" i="32"/>
  <c r="CB78" i="32" s="1"/>
  <c r="AU81" i="32"/>
  <c r="CB81" i="32" s="1"/>
  <c r="AU92" i="32"/>
  <c r="CB92" i="32" s="1"/>
  <c r="AU89" i="32"/>
  <c r="CB89" i="32" s="1"/>
  <c r="AU91" i="32"/>
  <c r="CB91" i="32" s="1"/>
  <c r="AU80" i="32"/>
  <c r="CB80" i="32" s="1"/>
  <c r="AU86" i="32"/>
  <c r="CB86" i="32" s="1"/>
  <c r="AU87" i="32"/>
  <c r="CB87" i="32" s="1"/>
  <c r="AU94" i="32"/>
  <c r="CB94" i="32" s="1"/>
  <c r="AU97" i="32"/>
  <c r="CB97" i="32" s="1"/>
  <c r="AU98" i="32"/>
  <c r="CB98" i="32" s="1"/>
  <c r="AU96" i="32"/>
  <c r="CB96" i="32" s="1"/>
  <c r="AU84" i="32"/>
  <c r="CB84" i="32" s="1"/>
  <c r="AU85" i="32"/>
  <c r="CB85" i="32" s="1"/>
  <c r="AU90" i="32"/>
  <c r="CB90" i="32" s="1"/>
  <c r="AU95" i="32"/>
  <c r="CB95" i="32" s="1"/>
  <c r="AU82" i="32"/>
  <c r="CB82" i="32" s="1"/>
  <c r="AU93" i="32"/>
  <c r="CB93" i="32" s="1"/>
  <c r="AU109" i="32"/>
  <c r="CB109" i="32" s="1"/>
  <c r="AU110" i="32"/>
  <c r="CB110" i="32" s="1"/>
  <c r="AU112" i="32"/>
  <c r="CB112" i="32" s="1"/>
  <c r="AU100" i="32"/>
  <c r="CB100" i="32" s="1"/>
  <c r="AU106" i="32"/>
  <c r="CB106" i="32" s="1"/>
  <c r="AU108" i="32"/>
  <c r="CB108" i="32" s="1"/>
  <c r="AU99" i="32"/>
  <c r="CB99" i="32" s="1"/>
  <c r="AU102" i="32"/>
  <c r="CB102" i="32" s="1"/>
  <c r="AU111" i="32"/>
  <c r="CB111" i="32" s="1"/>
  <c r="AU115" i="32"/>
  <c r="CB115" i="32" s="1"/>
  <c r="AU104" i="32"/>
  <c r="CB104" i="32" s="1"/>
  <c r="AU118" i="32"/>
  <c r="CB118" i="32" s="1"/>
  <c r="AU88" i="32"/>
  <c r="CB88" i="32" s="1"/>
  <c r="AU101" i="32"/>
  <c r="CB101" i="32" s="1"/>
  <c r="AU105" i="32"/>
  <c r="CB105" i="32" s="1"/>
  <c r="AU116" i="32"/>
  <c r="CB116" i="32" s="1"/>
  <c r="AU121" i="32"/>
  <c r="CB121" i="32" s="1"/>
  <c r="AU120" i="32"/>
  <c r="CB120" i="32" s="1"/>
  <c r="AU103" i="32"/>
  <c r="CB103" i="32" s="1"/>
  <c r="AU107" i="32"/>
  <c r="CB107" i="32" s="1"/>
  <c r="AU113" i="32"/>
  <c r="CB113" i="32" s="1"/>
  <c r="AU117" i="32"/>
  <c r="CB117" i="32" s="1"/>
  <c r="AU123" i="32"/>
  <c r="CB123" i="32" s="1"/>
  <c r="AU125" i="32"/>
  <c r="CB125" i="32" s="1"/>
  <c r="AU124" i="32"/>
  <c r="CB124" i="32" s="1"/>
  <c r="AU114" i="32"/>
  <c r="CB114" i="32" s="1"/>
  <c r="AU119" i="32"/>
  <c r="CB119" i="32" s="1"/>
  <c r="AU122" i="32"/>
  <c r="CB122" i="32" s="1"/>
  <c r="AG68" i="32"/>
  <c r="BN68" i="32" s="1"/>
  <c r="AG70" i="32"/>
  <c r="BN70" i="32" s="1"/>
  <c r="AG73" i="32"/>
  <c r="BN73" i="32" s="1"/>
  <c r="AG64" i="32"/>
  <c r="BN64" i="32" s="1"/>
  <c r="AG65" i="32"/>
  <c r="BN65" i="32" s="1"/>
  <c r="AG67" i="32"/>
  <c r="BN67" i="32" s="1"/>
  <c r="AG71" i="32"/>
  <c r="BN71" i="32" s="1"/>
  <c r="AG72" i="32"/>
  <c r="BN72" i="32" s="1"/>
  <c r="AG63" i="32"/>
  <c r="BN63" i="32" s="1"/>
  <c r="AG69" i="32"/>
  <c r="BN69" i="32" s="1"/>
  <c r="AG66" i="32"/>
  <c r="BN66" i="32" s="1"/>
  <c r="AG80" i="32"/>
  <c r="BN80" i="32" s="1"/>
  <c r="AG77" i="32"/>
  <c r="BN77" i="32" s="1"/>
  <c r="AG82" i="32"/>
  <c r="BN82" i="32" s="1"/>
  <c r="AG74" i="32"/>
  <c r="BN74" i="32" s="1"/>
  <c r="AG78" i="32"/>
  <c r="BN78" i="32" s="1"/>
  <c r="AG79" i="32"/>
  <c r="BN79" i="32" s="1"/>
  <c r="AG81" i="32"/>
  <c r="BN81" i="32" s="1"/>
  <c r="AG76" i="32"/>
  <c r="BN76" i="32" s="1"/>
  <c r="AG84" i="32"/>
  <c r="BN84" i="32" s="1"/>
  <c r="AG88" i="32"/>
  <c r="BN88" i="32" s="1"/>
  <c r="AG85" i="32"/>
  <c r="BN85" i="32" s="1"/>
  <c r="AG86" i="32"/>
  <c r="BN86" i="32" s="1"/>
  <c r="AG87" i="32"/>
  <c r="BN87" i="32" s="1"/>
  <c r="AG83" i="32"/>
  <c r="BN83" i="32" s="1"/>
  <c r="AG90" i="32"/>
  <c r="BN90" i="32" s="1"/>
  <c r="AG93" i="32"/>
  <c r="BN93" i="32" s="1"/>
  <c r="AG89" i="32"/>
  <c r="BN89" i="32" s="1"/>
  <c r="AG92" i="32"/>
  <c r="BN92" i="32" s="1"/>
  <c r="AG95" i="32"/>
  <c r="BN95" i="32" s="1"/>
  <c r="AG96" i="32"/>
  <c r="BN96" i="32" s="1"/>
  <c r="AG99" i="32"/>
  <c r="BN99" i="32" s="1"/>
  <c r="AG101" i="32"/>
  <c r="BN101" i="32" s="1"/>
  <c r="AG104" i="32"/>
  <c r="BN104" i="32" s="1"/>
  <c r="AG97" i="32"/>
  <c r="BN97" i="32" s="1"/>
  <c r="AG98" i="32"/>
  <c r="BN98" i="32" s="1"/>
  <c r="AG103" i="32"/>
  <c r="BN103" i="32" s="1"/>
  <c r="AG91" i="32"/>
  <c r="BN91" i="32" s="1"/>
  <c r="AG105" i="32"/>
  <c r="BN105" i="32" s="1"/>
  <c r="AG107" i="32"/>
  <c r="BN107" i="32" s="1"/>
  <c r="AG111" i="32"/>
  <c r="BN111" i="32" s="1"/>
  <c r="AG109" i="32"/>
  <c r="BN109" i="32" s="1"/>
  <c r="AG110" i="32"/>
  <c r="BN110" i="32" s="1"/>
  <c r="AG112" i="32"/>
  <c r="BN112" i="32" s="1"/>
  <c r="AG108" i="32"/>
  <c r="BN108" i="32" s="1"/>
  <c r="AG113" i="32"/>
  <c r="BN113" i="32" s="1"/>
  <c r="AG118" i="32"/>
  <c r="BN118" i="32" s="1"/>
  <c r="AG119" i="32"/>
  <c r="BN119" i="32" s="1"/>
  <c r="AG120" i="32"/>
  <c r="BN120" i="32" s="1"/>
  <c r="AG75" i="32"/>
  <c r="BN75" i="32" s="1"/>
  <c r="AG100" i="32"/>
  <c r="BN100" i="32" s="1"/>
  <c r="AG102" i="32"/>
  <c r="BN102" i="32" s="1"/>
  <c r="AG106" i="32"/>
  <c r="BN106" i="32" s="1"/>
  <c r="AG115" i="32"/>
  <c r="BN115" i="32" s="1"/>
  <c r="AG117" i="32"/>
  <c r="BN117" i="32" s="1"/>
  <c r="AG125" i="32"/>
  <c r="BN125" i="32" s="1"/>
  <c r="AG94" i="32"/>
  <c r="BN94" i="32" s="1"/>
  <c r="AG114" i="32"/>
  <c r="BN114" i="32" s="1"/>
  <c r="AG116" i="32"/>
  <c r="BN116" i="32" s="1"/>
  <c r="AG121" i="32"/>
  <c r="BN121" i="32" s="1"/>
  <c r="AG122" i="32"/>
  <c r="BN122" i="32" s="1"/>
  <c r="AG123" i="32"/>
  <c r="BN123" i="32" s="1"/>
  <c r="AG124" i="32"/>
  <c r="BN124" i="32" s="1"/>
  <c r="AG1" i="32"/>
  <c r="AL8" i="32"/>
  <c r="BS8" i="32" s="1"/>
  <c r="AA8" i="32"/>
  <c r="BH8" i="32" s="1"/>
  <c r="AR49" i="32"/>
  <c r="BY49" i="32" s="1"/>
  <c r="T20" i="32"/>
  <c r="BA20" i="32" s="1"/>
  <c r="X20" i="32"/>
  <c r="BE20" i="32" s="1"/>
  <c r="Q20" i="32"/>
  <c r="AX20" i="32" s="1"/>
  <c r="U20" i="32"/>
  <c r="BB20" i="32" s="1"/>
  <c r="Y20" i="32"/>
  <c r="BF20" i="32" s="1"/>
  <c r="S20" i="32"/>
  <c r="AZ20" i="32" s="1"/>
  <c r="V20" i="32"/>
  <c r="BC20" i="32" s="1"/>
  <c r="R20" i="32"/>
  <c r="AY20" i="32" s="1"/>
  <c r="W20" i="32"/>
  <c r="BD20" i="32" s="1"/>
  <c r="Z20" i="32"/>
  <c r="BG20" i="32" s="1"/>
  <c r="P20" i="32"/>
  <c r="AW20" i="32" s="1"/>
  <c r="T5" i="32"/>
  <c r="BA5" i="32" s="1"/>
  <c r="X5" i="32"/>
  <c r="BE5" i="32" s="1"/>
  <c r="Q5" i="32"/>
  <c r="AX5" i="32" s="1"/>
  <c r="U5" i="32"/>
  <c r="BB5" i="32" s="1"/>
  <c r="Y5" i="32"/>
  <c r="BF5" i="32" s="1"/>
  <c r="W5" i="32"/>
  <c r="BD5" i="32" s="1"/>
  <c r="R5" i="32"/>
  <c r="AY5" i="32" s="1"/>
  <c r="Z5" i="32"/>
  <c r="BG5" i="32" s="1"/>
  <c r="S5" i="32"/>
  <c r="AZ5" i="32" s="1"/>
  <c r="P5" i="32"/>
  <c r="AW5" i="32" s="1"/>
  <c r="V5" i="32"/>
  <c r="BC5" i="32" s="1"/>
  <c r="R10" i="32"/>
  <c r="AY10" i="32" s="1"/>
  <c r="V10" i="32"/>
  <c r="BC10" i="32" s="1"/>
  <c r="Z10" i="32"/>
  <c r="BG10" i="32" s="1"/>
  <c r="S10" i="32"/>
  <c r="AZ10" i="32" s="1"/>
  <c r="W10" i="32"/>
  <c r="BD10" i="32" s="1"/>
  <c r="U10" i="32"/>
  <c r="BB10" i="32" s="1"/>
  <c r="X10" i="32"/>
  <c r="BE10" i="32" s="1"/>
  <c r="P10" i="32"/>
  <c r="AW10" i="32" s="1"/>
  <c r="Q10" i="32"/>
  <c r="AX10" i="32" s="1"/>
  <c r="T10" i="32"/>
  <c r="BA10" i="32" s="1"/>
  <c r="Y10" i="32"/>
  <c r="BF10" i="32" s="1"/>
  <c r="Q56" i="32"/>
  <c r="AX56" i="32" s="1"/>
  <c r="U56" i="32"/>
  <c r="BB56" i="32" s="1"/>
  <c r="Y56" i="32"/>
  <c r="BF56" i="32" s="1"/>
  <c r="R56" i="32"/>
  <c r="AY56" i="32" s="1"/>
  <c r="V56" i="32"/>
  <c r="BC56" i="32" s="1"/>
  <c r="Z56" i="32"/>
  <c r="BG56" i="32" s="1"/>
  <c r="T56" i="32"/>
  <c r="BA56" i="32" s="1"/>
  <c r="X56" i="32"/>
  <c r="BE56" i="32" s="1"/>
  <c r="S56" i="32"/>
  <c r="AZ56" i="32" s="1"/>
  <c r="P56" i="32"/>
  <c r="AW56" i="32" s="1"/>
  <c r="W56" i="32"/>
  <c r="BD56" i="32" s="1"/>
  <c r="R35" i="32"/>
  <c r="AY35" i="32" s="1"/>
  <c r="V35" i="32"/>
  <c r="BC35" i="32" s="1"/>
  <c r="Z35" i="32"/>
  <c r="BG35" i="32" s="1"/>
  <c r="S35" i="32"/>
  <c r="AZ35" i="32" s="1"/>
  <c r="W35" i="32"/>
  <c r="BD35" i="32" s="1"/>
  <c r="U35" i="32"/>
  <c r="BB35" i="32" s="1"/>
  <c r="X35" i="32"/>
  <c r="BE35" i="32" s="1"/>
  <c r="P35" i="32"/>
  <c r="AW35" i="32" s="1"/>
  <c r="Y35" i="32"/>
  <c r="BF35" i="32" s="1"/>
  <c r="Q35" i="32"/>
  <c r="AX35" i="32" s="1"/>
  <c r="T35" i="32"/>
  <c r="BA35" i="32" s="1"/>
  <c r="Q46" i="32"/>
  <c r="AX46" i="32" s="1"/>
  <c r="U46" i="32"/>
  <c r="BB46" i="32" s="1"/>
  <c r="Y46" i="32"/>
  <c r="BF46" i="32" s="1"/>
  <c r="R46" i="32"/>
  <c r="AY46" i="32" s="1"/>
  <c r="V46" i="32"/>
  <c r="BC46" i="32" s="1"/>
  <c r="Z46" i="32"/>
  <c r="BG46" i="32" s="1"/>
  <c r="X46" i="32"/>
  <c r="BE46" i="32" s="1"/>
  <c r="W46" i="32"/>
  <c r="BD46" i="32" s="1"/>
  <c r="S46" i="32"/>
  <c r="AZ46" i="32" s="1"/>
  <c r="P46" i="32"/>
  <c r="AW46" i="32" s="1"/>
  <c r="T46" i="32"/>
  <c r="BA46" i="32" s="1"/>
  <c r="T57" i="32"/>
  <c r="BA57" i="32" s="1"/>
  <c r="X57" i="32"/>
  <c r="BE57" i="32" s="1"/>
  <c r="R57" i="32"/>
  <c r="AY57" i="32" s="1"/>
  <c r="W57" i="32"/>
  <c r="BD57" i="32" s="1"/>
  <c r="P57" i="32"/>
  <c r="AW57" i="32" s="1"/>
  <c r="Z57" i="32"/>
  <c r="BG57" i="32" s="1"/>
  <c r="V57" i="32"/>
  <c r="BC57" i="32" s="1"/>
  <c r="S57" i="32"/>
  <c r="AZ57" i="32" s="1"/>
  <c r="Y57" i="32"/>
  <c r="BF57" i="32" s="1"/>
  <c r="U57" i="32"/>
  <c r="BB57" i="32" s="1"/>
  <c r="Q57" i="32"/>
  <c r="AX57" i="32" s="1"/>
  <c r="AL4" i="32"/>
  <c r="BS4" i="32" s="1"/>
  <c r="AM4" i="32"/>
  <c r="BT4" i="32" s="1"/>
  <c r="AN4" i="32"/>
  <c r="BU4" i="32" s="1"/>
  <c r="AA4" i="32"/>
  <c r="BH4" i="32" s="1"/>
  <c r="AO4" i="32"/>
  <c r="BV4" i="32" s="1"/>
  <c r="AP4" i="32"/>
  <c r="BW4" i="32" s="1"/>
  <c r="AB4" i="32"/>
  <c r="BI4" i="32" s="1"/>
  <c r="AC4" i="32"/>
  <c r="BJ4" i="32" s="1"/>
  <c r="AQ4" i="32"/>
  <c r="BX4" i="32" s="1"/>
  <c r="AD4" i="32"/>
  <c r="BK4" i="32" s="1"/>
  <c r="AR4" i="32"/>
  <c r="BY4" i="32" s="1"/>
  <c r="AS4" i="32"/>
  <c r="BZ4" i="32" s="1"/>
  <c r="AE4" i="32"/>
  <c r="BL4" i="32" s="1"/>
  <c r="R12" i="32"/>
  <c r="AY12" i="32" s="1"/>
  <c r="V12" i="32"/>
  <c r="BC12" i="32" s="1"/>
  <c r="Z12" i="32"/>
  <c r="BG12" i="32" s="1"/>
  <c r="S12" i="32"/>
  <c r="AZ12" i="32" s="1"/>
  <c r="W12" i="32"/>
  <c r="BD12" i="32" s="1"/>
  <c r="Q12" i="32"/>
  <c r="AX12" i="32" s="1"/>
  <c r="Y12" i="32"/>
  <c r="BF12" i="32" s="1"/>
  <c r="T12" i="32"/>
  <c r="BA12" i="32" s="1"/>
  <c r="X12" i="32"/>
  <c r="BE12" i="32" s="1"/>
  <c r="P12" i="32"/>
  <c r="AW12" i="32" s="1"/>
  <c r="U12" i="32"/>
  <c r="BB12" i="32" s="1"/>
  <c r="T15" i="32"/>
  <c r="BA15" i="32" s="1"/>
  <c r="X15" i="32"/>
  <c r="BE15" i="32" s="1"/>
  <c r="Q15" i="32"/>
  <c r="AX15" i="32" s="1"/>
  <c r="U15" i="32"/>
  <c r="BB15" i="32" s="1"/>
  <c r="Y15" i="32"/>
  <c r="BF15" i="32" s="1"/>
  <c r="S15" i="32"/>
  <c r="AZ15" i="32" s="1"/>
  <c r="V15" i="32"/>
  <c r="BC15" i="32" s="1"/>
  <c r="Z15" i="32"/>
  <c r="BG15" i="32" s="1"/>
  <c r="P15" i="32"/>
  <c r="AW15" i="32" s="1"/>
  <c r="R15" i="32"/>
  <c r="AY15" i="32" s="1"/>
  <c r="W15" i="32"/>
  <c r="BD15" i="32" s="1"/>
  <c r="R18" i="32"/>
  <c r="AY18" i="32" s="1"/>
  <c r="V18" i="32"/>
  <c r="BC18" i="32" s="1"/>
  <c r="Z18" i="32"/>
  <c r="BG18" i="32" s="1"/>
  <c r="S18" i="32"/>
  <c r="AZ18" i="32" s="1"/>
  <c r="W18" i="32"/>
  <c r="BD18" i="32" s="1"/>
  <c r="U18" i="32"/>
  <c r="BB18" i="32" s="1"/>
  <c r="X18" i="32"/>
  <c r="BE18" i="32" s="1"/>
  <c r="P18" i="32"/>
  <c r="AW18" i="32" s="1"/>
  <c r="Q18" i="32"/>
  <c r="AX18" i="32" s="1"/>
  <c r="T18" i="32"/>
  <c r="BA18" i="32" s="1"/>
  <c r="Y18" i="32"/>
  <c r="BF18" i="32" s="1"/>
  <c r="T26" i="32"/>
  <c r="BA26" i="32" s="1"/>
  <c r="X26" i="32"/>
  <c r="BE26" i="32" s="1"/>
  <c r="Q26" i="32"/>
  <c r="AX26" i="32" s="1"/>
  <c r="U26" i="32"/>
  <c r="BB26" i="32" s="1"/>
  <c r="Y26" i="32"/>
  <c r="BF26" i="32" s="1"/>
  <c r="W26" i="32"/>
  <c r="BD26" i="32" s="1"/>
  <c r="R26" i="32"/>
  <c r="AY26" i="32" s="1"/>
  <c r="Z26" i="32"/>
  <c r="BG26" i="32" s="1"/>
  <c r="V26" i="32"/>
  <c r="BC26" i="32" s="1"/>
  <c r="P26" i="32"/>
  <c r="AW26" i="32" s="1"/>
  <c r="S26" i="32"/>
  <c r="AZ26" i="32" s="1"/>
  <c r="R21" i="32"/>
  <c r="AY21" i="32" s="1"/>
  <c r="V21" i="32"/>
  <c r="BC21" i="32" s="1"/>
  <c r="Z21" i="32"/>
  <c r="BG21" i="32" s="1"/>
  <c r="S21" i="32"/>
  <c r="AZ21" i="32" s="1"/>
  <c r="W21" i="32"/>
  <c r="BD21" i="32" s="1"/>
  <c r="Q21" i="32"/>
  <c r="AX21" i="32" s="1"/>
  <c r="Y21" i="32"/>
  <c r="BF21" i="32" s="1"/>
  <c r="T21" i="32"/>
  <c r="BA21" i="32" s="1"/>
  <c r="X21" i="32"/>
  <c r="BE21" i="32" s="1"/>
  <c r="P21" i="32"/>
  <c r="AW21" i="32" s="1"/>
  <c r="U21" i="32"/>
  <c r="BB21" i="32" s="1"/>
  <c r="T17" i="32"/>
  <c r="BA17" i="32" s="1"/>
  <c r="X17" i="32"/>
  <c r="BE17" i="32" s="1"/>
  <c r="Q17" i="32"/>
  <c r="AX17" i="32" s="1"/>
  <c r="U17" i="32"/>
  <c r="BB17" i="32" s="1"/>
  <c r="Y17" i="32"/>
  <c r="BF17" i="32" s="1"/>
  <c r="W17" i="32"/>
  <c r="BD17" i="32" s="1"/>
  <c r="R17" i="32"/>
  <c r="AY17" i="32" s="1"/>
  <c r="Z17" i="32"/>
  <c r="BG17" i="32" s="1"/>
  <c r="V17" i="32"/>
  <c r="BC17" i="32" s="1"/>
  <c r="S17" i="32"/>
  <c r="AZ17" i="32" s="1"/>
  <c r="P17" i="32"/>
  <c r="AW17" i="32" s="1"/>
  <c r="Q40" i="32"/>
  <c r="AX40" i="32" s="1"/>
  <c r="U40" i="32"/>
  <c r="BB40" i="32" s="1"/>
  <c r="Y40" i="32"/>
  <c r="BF40" i="32" s="1"/>
  <c r="R40" i="32"/>
  <c r="AY40" i="32" s="1"/>
  <c r="V40" i="32"/>
  <c r="BC40" i="32" s="1"/>
  <c r="Z40" i="32"/>
  <c r="BG40" i="32" s="1"/>
  <c r="T40" i="32"/>
  <c r="BA40" i="32" s="1"/>
  <c r="P40" i="32"/>
  <c r="AW40" i="32" s="1"/>
  <c r="W40" i="32"/>
  <c r="BD40" i="32" s="1"/>
  <c r="X40" i="32"/>
  <c r="BE40" i="32" s="1"/>
  <c r="S40" i="32"/>
  <c r="AZ40" i="32" s="1"/>
  <c r="S51" i="32"/>
  <c r="AZ51" i="32" s="1"/>
  <c r="W51" i="32"/>
  <c r="BD51" i="32" s="1"/>
  <c r="T51" i="32"/>
  <c r="BA51" i="32" s="1"/>
  <c r="X51" i="32"/>
  <c r="BE51" i="32" s="1"/>
  <c r="V51" i="32"/>
  <c r="BC51" i="32" s="1"/>
  <c r="Z51" i="32"/>
  <c r="BG51" i="32" s="1"/>
  <c r="P51" i="32"/>
  <c r="AW51" i="32" s="1"/>
  <c r="Q51" i="32"/>
  <c r="AX51" i="32" s="1"/>
  <c r="Y51" i="32"/>
  <c r="BF51" i="32" s="1"/>
  <c r="R51" i="32"/>
  <c r="AY51" i="32" s="1"/>
  <c r="U51" i="32"/>
  <c r="BB51" i="32" s="1"/>
  <c r="R27" i="32"/>
  <c r="AY27" i="32" s="1"/>
  <c r="V27" i="32"/>
  <c r="BC27" i="32" s="1"/>
  <c r="Z27" i="32"/>
  <c r="BG27" i="32" s="1"/>
  <c r="S27" i="32"/>
  <c r="AZ27" i="32" s="1"/>
  <c r="W27" i="32"/>
  <c r="BD27" i="32" s="1"/>
  <c r="U27" i="32"/>
  <c r="BB27" i="32" s="1"/>
  <c r="X27" i="32"/>
  <c r="BE27" i="32" s="1"/>
  <c r="P27" i="32"/>
  <c r="AW27" i="32" s="1"/>
  <c r="Y27" i="32"/>
  <c r="BF27" i="32" s="1"/>
  <c r="Q27" i="32"/>
  <c r="AX27" i="32" s="1"/>
  <c r="T27" i="32"/>
  <c r="BA27" i="32" s="1"/>
  <c r="R62" i="32"/>
  <c r="AY62" i="32" s="1"/>
  <c r="V62" i="32"/>
  <c r="BC62" i="32" s="1"/>
  <c r="Z62" i="32"/>
  <c r="BG62" i="32" s="1"/>
  <c r="U62" i="32"/>
  <c r="BB62" i="32" s="1"/>
  <c r="X62" i="32"/>
  <c r="BE62" i="32" s="1"/>
  <c r="Y62" i="32"/>
  <c r="BF62" i="32" s="1"/>
  <c r="Q62" i="32"/>
  <c r="AX62" i="32" s="1"/>
  <c r="W62" i="32"/>
  <c r="BD62" i="32" s="1"/>
  <c r="P62" i="32"/>
  <c r="AW62" i="32" s="1"/>
  <c r="S62" i="32"/>
  <c r="AZ62" i="32" s="1"/>
  <c r="T62" i="32"/>
  <c r="BA62" i="32" s="1"/>
  <c r="T30" i="32"/>
  <c r="BA30" i="32" s="1"/>
  <c r="X30" i="32"/>
  <c r="BE30" i="32" s="1"/>
  <c r="Q30" i="32"/>
  <c r="AX30" i="32" s="1"/>
  <c r="U30" i="32"/>
  <c r="BB30" i="32" s="1"/>
  <c r="Y30" i="32"/>
  <c r="BF30" i="32" s="1"/>
  <c r="W30" i="32"/>
  <c r="BD30" i="32" s="1"/>
  <c r="R30" i="32"/>
  <c r="AY30" i="32" s="1"/>
  <c r="Z30" i="32"/>
  <c r="BG30" i="32" s="1"/>
  <c r="S30" i="32"/>
  <c r="AZ30" i="32" s="1"/>
  <c r="P30" i="32"/>
  <c r="AW30" i="32" s="1"/>
  <c r="V30" i="32"/>
  <c r="BC30" i="32" s="1"/>
  <c r="R8" i="32"/>
  <c r="AY8" i="32" s="1"/>
  <c r="V8" i="32"/>
  <c r="BC8" i="32" s="1"/>
  <c r="Z8" i="32"/>
  <c r="BG8" i="32" s="1"/>
  <c r="S8" i="32"/>
  <c r="AZ8" i="32" s="1"/>
  <c r="W8" i="32"/>
  <c r="BD8" i="32" s="1"/>
  <c r="Q8" i="32"/>
  <c r="AX8" i="32" s="1"/>
  <c r="Y8" i="32"/>
  <c r="BF8" i="32" s="1"/>
  <c r="T8" i="32"/>
  <c r="BA8" i="32" s="1"/>
  <c r="P8" i="32"/>
  <c r="AW8" i="32" s="1"/>
  <c r="U8" i="32"/>
  <c r="BB8" i="32" s="1"/>
  <c r="X8" i="32"/>
  <c r="BE8" i="32" s="1"/>
  <c r="S41" i="32"/>
  <c r="AZ41" i="32" s="1"/>
  <c r="W41" i="32"/>
  <c r="BD41" i="32" s="1"/>
  <c r="T41" i="32"/>
  <c r="BA41" i="32" s="1"/>
  <c r="X41" i="32"/>
  <c r="BE41" i="32" s="1"/>
  <c r="R41" i="32"/>
  <c r="AY41" i="32" s="1"/>
  <c r="Z41" i="32"/>
  <c r="BG41" i="32" s="1"/>
  <c r="P41" i="32"/>
  <c r="AW41" i="32" s="1"/>
  <c r="Q41" i="32"/>
  <c r="AX41" i="32" s="1"/>
  <c r="U41" i="32"/>
  <c r="BB41" i="32" s="1"/>
  <c r="V41" i="32"/>
  <c r="BC41" i="32" s="1"/>
  <c r="Y41" i="32"/>
  <c r="BF41" i="32" s="1"/>
  <c r="AL44" i="32"/>
  <c r="BS44" i="32" s="1"/>
  <c r="R23" i="32"/>
  <c r="AY23" i="32" s="1"/>
  <c r="V23" i="32"/>
  <c r="BC23" i="32" s="1"/>
  <c r="Z23" i="32"/>
  <c r="BG23" i="32" s="1"/>
  <c r="S23" i="32"/>
  <c r="AZ23" i="32" s="1"/>
  <c r="W23" i="32"/>
  <c r="BD23" i="32" s="1"/>
  <c r="U23" i="32"/>
  <c r="BB23" i="32" s="1"/>
  <c r="X23" i="32"/>
  <c r="BE23" i="32" s="1"/>
  <c r="T23" i="32"/>
  <c r="BA23" i="32" s="1"/>
  <c r="Y23" i="32"/>
  <c r="BF23" i="32" s="1"/>
  <c r="P23" i="32"/>
  <c r="AW23" i="32" s="1"/>
  <c r="Q23" i="32"/>
  <c r="AX23" i="32" s="1"/>
  <c r="T7" i="32"/>
  <c r="BA7" i="32" s="1"/>
  <c r="X7" i="32"/>
  <c r="BE7" i="32" s="1"/>
  <c r="Q7" i="32"/>
  <c r="AX7" i="32" s="1"/>
  <c r="U7" i="32"/>
  <c r="BB7" i="32" s="1"/>
  <c r="Y7" i="32"/>
  <c r="BF7" i="32" s="1"/>
  <c r="S7" i="32"/>
  <c r="AZ7" i="32" s="1"/>
  <c r="V7" i="32"/>
  <c r="BC7" i="32" s="1"/>
  <c r="Z7" i="32"/>
  <c r="BG7" i="32" s="1"/>
  <c r="P7" i="32"/>
  <c r="AW7" i="32" s="1"/>
  <c r="R7" i="32"/>
  <c r="AY7" i="32" s="1"/>
  <c r="W7" i="32"/>
  <c r="BD7" i="32" s="1"/>
  <c r="T13" i="32"/>
  <c r="BA13" i="32" s="1"/>
  <c r="X13" i="32"/>
  <c r="BE13" i="32" s="1"/>
  <c r="Q13" i="32"/>
  <c r="AX13" i="32" s="1"/>
  <c r="U13" i="32"/>
  <c r="BB13" i="32" s="1"/>
  <c r="Y13" i="32"/>
  <c r="BF13" i="32" s="1"/>
  <c r="W13" i="32"/>
  <c r="BD13" i="32" s="1"/>
  <c r="R13" i="32"/>
  <c r="AY13" i="32" s="1"/>
  <c r="Z13" i="32"/>
  <c r="BG13" i="32" s="1"/>
  <c r="S13" i="32"/>
  <c r="AZ13" i="32" s="1"/>
  <c r="P13" i="32"/>
  <c r="AW13" i="32" s="1"/>
  <c r="V13" i="32"/>
  <c r="BC13" i="32" s="1"/>
  <c r="R16" i="32"/>
  <c r="AY16" i="32" s="1"/>
  <c r="V16" i="32"/>
  <c r="BC16" i="32" s="1"/>
  <c r="Z16" i="32"/>
  <c r="BG16" i="32" s="1"/>
  <c r="S16" i="32"/>
  <c r="AZ16" i="32" s="1"/>
  <c r="W16" i="32"/>
  <c r="BD16" i="32" s="1"/>
  <c r="Q16" i="32"/>
  <c r="AX16" i="32" s="1"/>
  <c r="Y16" i="32"/>
  <c r="BF16" i="32" s="1"/>
  <c r="T16" i="32"/>
  <c r="BA16" i="32" s="1"/>
  <c r="P16" i="32"/>
  <c r="AW16" i="32" s="1"/>
  <c r="U16" i="32"/>
  <c r="BB16" i="32" s="1"/>
  <c r="X16" i="32"/>
  <c r="BE16" i="32" s="1"/>
  <c r="T11" i="32"/>
  <c r="BA11" i="32" s="1"/>
  <c r="X11" i="32"/>
  <c r="BE11" i="32" s="1"/>
  <c r="Q11" i="32"/>
  <c r="AX11" i="32" s="1"/>
  <c r="U11" i="32"/>
  <c r="BB11" i="32" s="1"/>
  <c r="Y11" i="32"/>
  <c r="BF11" i="32" s="1"/>
  <c r="S11" i="32"/>
  <c r="AZ11" i="32" s="1"/>
  <c r="V11" i="32"/>
  <c r="BC11" i="32" s="1"/>
  <c r="R11" i="32"/>
  <c r="AY11" i="32" s="1"/>
  <c r="W11" i="32"/>
  <c r="BD11" i="32" s="1"/>
  <c r="Z11" i="32"/>
  <c r="BG11" i="32" s="1"/>
  <c r="P11" i="32"/>
  <c r="AW11" i="32" s="1"/>
  <c r="T22" i="32"/>
  <c r="BA22" i="32" s="1"/>
  <c r="X22" i="32"/>
  <c r="BE22" i="32" s="1"/>
  <c r="Q22" i="32"/>
  <c r="AX22" i="32" s="1"/>
  <c r="U22" i="32"/>
  <c r="BB22" i="32" s="1"/>
  <c r="Y22" i="32"/>
  <c r="BF22" i="32" s="1"/>
  <c r="W22" i="32"/>
  <c r="BD22" i="32" s="1"/>
  <c r="R22" i="32"/>
  <c r="AY22" i="32" s="1"/>
  <c r="Z22" i="32"/>
  <c r="BG22" i="32" s="1"/>
  <c r="S22" i="32"/>
  <c r="AZ22" i="32" s="1"/>
  <c r="P22" i="32"/>
  <c r="AW22" i="32" s="1"/>
  <c r="V22" i="32"/>
  <c r="BC22" i="32" s="1"/>
  <c r="AF4" i="32"/>
  <c r="BM4" i="32" s="1"/>
  <c r="P19" i="32"/>
  <c r="AW19" i="32" s="1"/>
  <c r="R19" i="32"/>
  <c r="AY19" i="32" s="1"/>
  <c r="Y19" i="32"/>
  <c r="BF19" i="32" s="1"/>
  <c r="T19" i="32"/>
  <c r="BA19" i="32" s="1"/>
  <c r="S19" i="32"/>
  <c r="AZ19" i="32" s="1"/>
  <c r="X19" i="32"/>
  <c r="BE19" i="32" s="1"/>
  <c r="W19" i="32"/>
  <c r="BD19" i="32" s="1"/>
  <c r="Z19" i="32"/>
  <c r="BG19" i="32" s="1"/>
  <c r="V19" i="32"/>
  <c r="BC19" i="32" s="1"/>
  <c r="Q19" i="32"/>
  <c r="AX19" i="32" s="1"/>
  <c r="U19" i="32"/>
  <c r="BB19" i="32" s="1"/>
  <c r="AA44" i="32"/>
  <c r="BH44" i="32" s="1"/>
  <c r="AU5" i="32"/>
  <c r="CB5" i="32" s="1"/>
  <c r="AU7" i="32"/>
  <c r="CB7" i="32" s="1"/>
  <c r="AU9" i="32"/>
  <c r="CB9" i="32" s="1"/>
  <c r="AU11" i="32"/>
  <c r="CB11" i="32" s="1"/>
  <c r="AU13" i="32"/>
  <c r="CB13" i="32" s="1"/>
  <c r="AU15" i="32"/>
  <c r="CB15" i="32" s="1"/>
  <c r="AU17" i="32"/>
  <c r="CB17" i="32" s="1"/>
  <c r="AU19" i="32"/>
  <c r="CB19" i="32" s="1"/>
  <c r="AU21" i="32"/>
  <c r="CB21" i="32" s="1"/>
  <c r="AU23" i="32"/>
  <c r="CB23" i="32" s="1"/>
  <c r="AU25" i="32"/>
  <c r="CB25" i="32" s="1"/>
  <c r="AU27" i="32"/>
  <c r="CB27" i="32" s="1"/>
  <c r="AU29" i="32"/>
  <c r="CB29" i="32" s="1"/>
  <c r="AU31" i="32"/>
  <c r="AU33" i="32"/>
  <c r="CB33" i="32" s="1"/>
  <c r="AU35" i="32"/>
  <c r="CB35" i="32" s="1"/>
  <c r="AU37" i="32"/>
  <c r="CB37" i="32" s="1"/>
  <c r="AU6" i="32"/>
  <c r="CB6" i="32" s="1"/>
  <c r="AU14" i="32"/>
  <c r="CB14" i="32" s="1"/>
  <c r="AU22" i="32"/>
  <c r="CB22" i="32" s="1"/>
  <c r="AU30" i="32"/>
  <c r="CB30" i="32" s="1"/>
  <c r="AU32" i="32"/>
  <c r="CB32" i="32" s="1"/>
  <c r="AU8" i="32"/>
  <c r="CB8" i="32" s="1"/>
  <c r="AU16" i="32"/>
  <c r="CB16" i="32" s="1"/>
  <c r="AU24" i="32"/>
  <c r="CB24" i="32" s="1"/>
  <c r="AU38" i="32"/>
  <c r="CB38" i="32" s="1"/>
  <c r="AU40" i="32"/>
  <c r="CB40" i="32" s="1"/>
  <c r="AU42" i="32"/>
  <c r="CB42" i="32" s="1"/>
  <c r="AU44" i="32"/>
  <c r="CB44" i="32" s="1"/>
  <c r="AU46" i="32"/>
  <c r="CB46" i="32" s="1"/>
  <c r="AU48" i="32"/>
  <c r="CB48" i="32" s="1"/>
  <c r="AU50" i="32"/>
  <c r="CB50" i="32" s="1"/>
  <c r="AU10" i="32"/>
  <c r="CB10" i="32" s="1"/>
  <c r="AU18" i="32"/>
  <c r="CB18" i="32" s="1"/>
  <c r="AU26" i="32"/>
  <c r="CB26" i="32" s="1"/>
  <c r="AU36" i="32"/>
  <c r="CB36" i="32" s="1"/>
  <c r="AU12" i="32"/>
  <c r="AU41" i="32"/>
  <c r="CB41" i="32" s="1"/>
  <c r="AU49" i="32"/>
  <c r="CB49" i="32" s="1"/>
  <c r="AU57" i="32"/>
  <c r="CB57" i="32" s="1"/>
  <c r="AU58" i="32"/>
  <c r="CB58" i="32" s="1"/>
  <c r="AU61" i="32"/>
  <c r="CB61" i="32" s="1"/>
  <c r="AU20" i="32"/>
  <c r="CB20" i="32" s="1"/>
  <c r="AU34" i="32"/>
  <c r="CB34" i="32" s="1"/>
  <c r="AU43" i="32"/>
  <c r="CB43" i="32" s="1"/>
  <c r="AU55" i="32"/>
  <c r="CB55" i="32" s="1"/>
  <c r="AU56" i="32"/>
  <c r="CB56" i="32" s="1"/>
  <c r="AU28" i="32"/>
  <c r="CB28" i="32" s="1"/>
  <c r="AU45" i="32"/>
  <c r="CB45" i="32" s="1"/>
  <c r="AU53" i="32"/>
  <c r="CB53" i="32" s="1"/>
  <c r="AU54" i="32"/>
  <c r="CB54" i="32" s="1"/>
  <c r="AU62" i="32"/>
  <c r="CB62" i="32" s="1"/>
  <c r="AU39" i="32"/>
  <c r="CB39" i="32" s="1"/>
  <c r="AU47" i="32"/>
  <c r="CB47" i="32" s="1"/>
  <c r="AU51" i="32"/>
  <c r="CB51" i="32" s="1"/>
  <c r="AU52" i="32"/>
  <c r="CB52" i="32" s="1"/>
  <c r="AU59" i="32"/>
  <c r="CB59" i="32" s="1"/>
  <c r="AU60" i="32"/>
  <c r="CB60" i="32" s="1"/>
  <c r="AU4" i="32"/>
  <c r="CB4" i="32" s="1"/>
  <c r="AH3" i="32"/>
  <c r="AH1" i="32" s="1"/>
  <c r="AG5" i="32"/>
  <c r="AG7" i="32"/>
  <c r="AG9" i="32"/>
  <c r="AG11" i="32"/>
  <c r="AG13" i="32"/>
  <c r="AG15" i="32"/>
  <c r="AG17" i="32"/>
  <c r="AG19" i="32"/>
  <c r="AG8" i="32"/>
  <c r="AG16" i="32"/>
  <c r="AG21" i="32"/>
  <c r="AG28" i="32"/>
  <c r="AG29" i="32"/>
  <c r="AG36" i="32"/>
  <c r="AG37" i="32"/>
  <c r="AG39" i="32"/>
  <c r="AG41" i="32"/>
  <c r="AG43" i="32"/>
  <c r="AG45" i="32"/>
  <c r="AG47" i="32"/>
  <c r="AG49" i="32"/>
  <c r="AG51" i="32"/>
  <c r="AG53" i="32"/>
  <c r="AG10" i="32"/>
  <c r="AG18" i="32"/>
  <c r="AG26" i="32"/>
  <c r="AG27" i="32"/>
  <c r="AG34" i="32"/>
  <c r="AG35" i="32"/>
  <c r="AG6" i="32"/>
  <c r="AG14" i="32"/>
  <c r="AG22" i="32"/>
  <c r="AG23" i="32"/>
  <c r="AG30" i="32"/>
  <c r="AG31" i="32"/>
  <c r="AG38" i="32"/>
  <c r="AG12" i="32"/>
  <c r="AG24" i="32"/>
  <c r="AG44" i="32"/>
  <c r="AG52" i="32"/>
  <c r="AG20" i="32"/>
  <c r="AG33" i="32"/>
  <c r="AG42" i="32"/>
  <c r="AG50" i="32"/>
  <c r="AG56" i="32"/>
  <c r="AG58" i="32"/>
  <c r="AG60" i="32"/>
  <c r="AG62" i="32"/>
  <c r="AG25" i="32"/>
  <c r="AG32" i="32"/>
  <c r="AG40" i="32"/>
  <c r="AG46" i="32"/>
  <c r="AG54" i="32"/>
  <c r="AG55" i="32"/>
  <c r="AG57" i="32"/>
  <c r="AG59" i="32"/>
  <c r="AG61" i="32"/>
  <c r="AG48" i="32"/>
  <c r="AG4" i="32"/>
  <c r="AV3" i="32"/>
  <c r="CB12" i="32"/>
  <c r="AU1" i="32"/>
  <c r="CB31" i="32"/>
  <c r="BZ3" i="32"/>
  <c r="BY1" i="32"/>
  <c r="BM58" i="32"/>
  <c r="BM60" i="32"/>
  <c r="BM62" i="32"/>
  <c r="BM6" i="32"/>
  <c r="BM8" i="32"/>
  <c r="BM10" i="32"/>
  <c r="BM12" i="32"/>
  <c r="BM14" i="32"/>
  <c r="BM16" i="32"/>
  <c r="BM18" i="32"/>
  <c r="BM20" i="32"/>
  <c r="BM22" i="32"/>
  <c r="BM57" i="32"/>
  <c r="BM59" i="32"/>
  <c r="BM61" i="32"/>
  <c r="BM5" i="32"/>
  <c r="BM7" i="32"/>
  <c r="BM9" i="32"/>
  <c r="BM11" i="32"/>
  <c r="BM13" i="32"/>
  <c r="BM15" i="32"/>
  <c r="BM17" i="32"/>
  <c r="BM19" i="32"/>
  <c r="BM21" i="32"/>
  <c r="BM23" i="32"/>
  <c r="BM28" i="32"/>
  <c r="BM32" i="32"/>
  <c r="BM25" i="32"/>
  <c r="BM27" i="32"/>
  <c r="BM29" i="32"/>
  <c r="BM31" i="32"/>
  <c r="BM33" i="32"/>
  <c r="BM35" i="32"/>
  <c r="BM37" i="32"/>
  <c r="BM39" i="32"/>
  <c r="BM41" i="32"/>
  <c r="BM43" i="32"/>
  <c r="BM45" i="32"/>
  <c r="BM47" i="32"/>
  <c r="BM49" i="32"/>
  <c r="BM51" i="32"/>
  <c r="BM53" i="32"/>
  <c r="BM55" i="32"/>
  <c r="BM24" i="32"/>
  <c r="BM26" i="32"/>
  <c r="BM30" i="32"/>
  <c r="BM36" i="32"/>
  <c r="BM44" i="32"/>
  <c r="BM52" i="32"/>
  <c r="BM42" i="32"/>
  <c r="BM38" i="32"/>
  <c r="BM46" i="32"/>
  <c r="BM54" i="32"/>
  <c r="BM40" i="32"/>
  <c r="BM48" i="32"/>
  <c r="BM56" i="32"/>
  <c r="BM34" i="32"/>
  <c r="BM50" i="32"/>
  <c r="BO3" i="32"/>
  <c r="BO1" i="32" s="1"/>
  <c r="W3" i="32"/>
  <c r="V1" i="32"/>
  <c r="BD3" i="32"/>
  <c r="BC1" i="32"/>
  <c r="F4" i="21"/>
  <c r="F4" i="32" s="1"/>
  <c r="C3" i="23"/>
  <c r="L62" i="32"/>
  <c r="J4" i="32"/>
  <c r="AY4" i="21"/>
  <c r="L27" i="32"/>
  <c r="L51" i="32"/>
  <c r="L23" i="32"/>
  <c r="L8" i="32"/>
  <c r="L7" i="32"/>
  <c r="L11" i="32"/>
  <c r="L12" i="32"/>
  <c r="L57" i="32"/>
  <c r="L18" i="32"/>
  <c r="L5" i="32"/>
  <c r="L26" i="32"/>
  <c r="L13" i="32"/>
  <c r="L17" i="32"/>
  <c r="L20" i="32"/>
  <c r="L15" i="32"/>
  <c r="L40" i="32"/>
  <c r="L16" i="32"/>
  <c r="L30" i="32"/>
  <c r="L35" i="32"/>
  <c r="L22" i="32"/>
  <c r="L25" i="32"/>
  <c r="L47" i="32"/>
  <c r="L58" i="32"/>
  <c r="L6" i="32"/>
  <c r="L37" i="32"/>
  <c r="I4" i="32"/>
  <c r="L39" i="32"/>
  <c r="L29" i="32"/>
  <c r="L21" i="32"/>
  <c r="L52" i="32"/>
  <c r="L55" i="32"/>
  <c r="L38" i="32"/>
  <c r="L56" i="32"/>
  <c r="L50" i="32"/>
  <c r="L45" i="32"/>
  <c r="L48" i="32"/>
  <c r="L31" i="32"/>
  <c r="L34" i="32"/>
  <c r="L60" i="32"/>
  <c r="L24" i="32"/>
  <c r="L43" i="32"/>
  <c r="L46" i="32"/>
  <c r="L10" i="32"/>
  <c r="L49" i="32"/>
  <c r="L33" i="32"/>
  <c r="L41" i="32"/>
  <c r="L42" i="32"/>
  <c r="L44" i="32"/>
  <c r="L36" i="32"/>
  <c r="L59" i="32"/>
  <c r="L32" i="32"/>
  <c r="L9" i="32"/>
  <c r="L61" i="32"/>
  <c r="L54" i="32"/>
  <c r="L14" i="32"/>
  <c r="L28" i="32"/>
  <c r="L53" i="32"/>
  <c r="B4" i="23"/>
  <c r="B3" i="23"/>
  <c r="E42" i="32"/>
  <c r="E18" i="32"/>
  <c r="E26" i="32"/>
  <c r="E58" i="32"/>
  <c r="E54" i="32"/>
  <c r="E34" i="32"/>
  <c r="E14" i="32"/>
  <c r="E6" i="32"/>
  <c r="E50" i="32"/>
  <c r="E30" i="32"/>
  <c r="E10" i="32"/>
  <c r="E46" i="32"/>
  <c r="E59" i="32"/>
  <c r="E55" i="32"/>
  <c r="E51" i="32"/>
  <c r="E47" i="32"/>
  <c r="E43" i="32"/>
  <c r="E35" i="32"/>
  <c r="E31" i="32"/>
  <c r="E27" i="32"/>
  <c r="E23" i="32"/>
  <c r="E19" i="32"/>
  <c r="E15" i="32"/>
  <c r="E11" i="32"/>
  <c r="E22" i="32"/>
  <c r="E4" i="32"/>
  <c r="E45" i="32"/>
  <c r="E37" i="32"/>
  <c r="E33" i="32"/>
  <c r="E29" i="32"/>
  <c r="E25" i="32"/>
  <c r="E21" i="32"/>
  <c r="E17" i="32"/>
  <c r="E13" i="32"/>
  <c r="E9" i="32"/>
  <c r="E5" i="32"/>
  <c r="E62" i="32"/>
  <c r="E38" i="32"/>
  <c r="E60" i="32"/>
  <c r="E56" i="32"/>
  <c r="E52" i="32"/>
  <c r="E48" i="32"/>
  <c r="E44" i="32"/>
  <c r="E40" i="32"/>
  <c r="G8" i="23" l="1"/>
  <c r="G13" i="23"/>
  <c r="D8" i="23"/>
  <c r="D13" i="23"/>
  <c r="K14" i="23"/>
  <c r="K9" i="23"/>
  <c r="C13" i="23"/>
  <c r="C8" i="23"/>
  <c r="E13" i="23"/>
  <c r="E8" i="23"/>
  <c r="F14" i="23"/>
  <c r="F9" i="23"/>
  <c r="C9" i="23"/>
  <c r="C14" i="23"/>
  <c r="I14" i="23"/>
  <c r="I9" i="23"/>
  <c r="B8" i="23"/>
  <c r="B13" i="23"/>
  <c r="H9" i="23"/>
  <c r="H14" i="23"/>
  <c r="D14" i="23"/>
  <c r="D9" i="23"/>
  <c r="F13" i="23"/>
  <c r="F8" i="23"/>
  <c r="G14" i="23"/>
  <c r="G9" i="23"/>
  <c r="E14" i="23"/>
  <c r="E9" i="23"/>
  <c r="B14" i="23"/>
  <c r="B9" i="23"/>
  <c r="AV64" i="32"/>
  <c r="CC64" i="32" s="1"/>
  <c r="AV65" i="32"/>
  <c r="CC65" i="32" s="1"/>
  <c r="AV67" i="32"/>
  <c r="CC67" i="32" s="1"/>
  <c r="AV71" i="32"/>
  <c r="CC71" i="32" s="1"/>
  <c r="AV72" i="32"/>
  <c r="CC72" i="32" s="1"/>
  <c r="AV63" i="32"/>
  <c r="CC63" i="32" s="1"/>
  <c r="AV69" i="32"/>
  <c r="CC69" i="32" s="1"/>
  <c r="AV66" i="32"/>
  <c r="CC66" i="32" s="1"/>
  <c r="AV68" i="32"/>
  <c r="CC68" i="32" s="1"/>
  <c r="AV73" i="32"/>
  <c r="CC73" i="32" s="1"/>
  <c r="AV77" i="32"/>
  <c r="CC77" i="32" s="1"/>
  <c r="AV79" i="32"/>
  <c r="CC79" i="32" s="1"/>
  <c r="AV74" i="32"/>
  <c r="CC74" i="32" s="1"/>
  <c r="AV78" i="32"/>
  <c r="CC78" i="32" s="1"/>
  <c r="AV81" i="32"/>
  <c r="CC81" i="32" s="1"/>
  <c r="AV70" i="32"/>
  <c r="CC70" i="32" s="1"/>
  <c r="AV75" i="32"/>
  <c r="CC75" i="32" s="1"/>
  <c r="AV83" i="32"/>
  <c r="CC83" i="32" s="1"/>
  <c r="AV80" i="32"/>
  <c r="CC80" i="32" s="1"/>
  <c r="AV82" i="32"/>
  <c r="CC82" i="32" s="1"/>
  <c r="AV85" i="32"/>
  <c r="CC85" i="32" s="1"/>
  <c r="AV87" i="32"/>
  <c r="CC87" i="32" s="1"/>
  <c r="AV90" i="32"/>
  <c r="CC90" i="32" s="1"/>
  <c r="AV93" i="32"/>
  <c r="CC93" i="32" s="1"/>
  <c r="AV84" i="32"/>
  <c r="CC84" i="32" s="1"/>
  <c r="AV86" i="32"/>
  <c r="CC86" i="32" s="1"/>
  <c r="AV76" i="32"/>
  <c r="CC76" i="32" s="1"/>
  <c r="AV92" i="32"/>
  <c r="CC92" i="32" s="1"/>
  <c r="AV95" i="32"/>
  <c r="CC95" i="32" s="1"/>
  <c r="AV89" i="32"/>
  <c r="CC89" i="32" s="1"/>
  <c r="AV94" i="32"/>
  <c r="CC94" i="32" s="1"/>
  <c r="AV97" i="32"/>
  <c r="CC97" i="32" s="1"/>
  <c r="AV98" i="32"/>
  <c r="CC98" i="32" s="1"/>
  <c r="AV88" i="32"/>
  <c r="CC88" i="32" s="1"/>
  <c r="AV102" i="32"/>
  <c r="CC102" i="32" s="1"/>
  <c r="AV103" i="32"/>
  <c r="CC103" i="32" s="1"/>
  <c r="AV96" i="32"/>
  <c r="CC96" i="32" s="1"/>
  <c r="AV101" i="32"/>
  <c r="CC101" i="32" s="1"/>
  <c r="AV104" i="32"/>
  <c r="CC104" i="32" s="1"/>
  <c r="AV105" i="32"/>
  <c r="CC105" i="32" s="1"/>
  <c r="AV107" i="32"/>
  <c r="CC107" i="32" s="1"/>
  <c r="AV111" i="32"/>
  <c r="CC111" i="32" s="1"/>
  <c r="AV109" i="32"/>
  <c r="CC109" i="32" s="1"/>
  <c r="AV110" i="32"/>
  <c r="CC110" i="32" s="1"/>
  <c r="AV112" i="32"/>
  <c r="CC112" i="32" s="1"/>
  <c r="AV100" i="32"/>
  <c r="CC100" i="32" s="1"/>
  <c r="AV106" i="32"/>
  <c r="CC106" i="32" s="1"/>
  <c r="AV108" i="32"/>
  <c r="CC108" i="32" s="1"/>
  <c r="AV113" i="32"/>
  <c r="CC113" i="32" s="1"/>
  <c r="AV114" i="32"/>
  <c r="CC114" i="32" s="1"/>
  <c r="AV115" i="32"/>
  <c r="CC115" i="32" s="1"/>
  <c r="AV117" i="32"/>
  <c r="CC117" i="32" s="1"/>
  <c r="AV91" i="32"/>
  <c r="CC91" i="32" s="1"/>
  <c r="AV116" i="32"/>
  <c r="CC116" i="32" s="1"/>
  <c r="AV99" i="32"/>
  <c r="CC99" i="32" s="1"/>
  <c r="AV118" i="32"/>
  <c r="CC118" i="32" s="1"/>
  <c r="AV119" i="32"/>
  <c r="CC119" i="32" s="1"/>
  <c r="AV120" i="32"/>
  <c r="CC120" i="32" s="1"/>
  <c r="AV122" i="32"/>
  <c r="CC122" i="32" s="1"/>
  <c r="AV123" i="32"/>
  <c r="CC123" i="32" s="1"/>
  <c r="AV125" i="32"/>
  <c r="CC125" i="32" s="1"/>
  <c r="AV124" i="32"/>
  <c r="CC124" i="32" s="1"/>
  <c r="AV121" i="32"/>
  <c r="CC121" i="32" s="1"/>
  <c r="AH66" i="32"/>
  <c r="BO66" i="32" s="1"/>
  <c r="AH68" i="32"/>
  <c r="BO68" i="32" s="1"/>
  <c r="AH70" i="32"/>
  <c r="BO70" i="32" s="1"/>
  <c r="AH64" i="32"/>
  <c r="BO64" i="32" s="1"/>
  <c r="AH65" i="32"/>
  <c r="BO65" i="32" s="1"/>
  <c r="AH67" i="32"/>
  <c r="BO67" i="32" s="1"/>
  <c r="AH71" i="32"/>
  <c r="BO71" i="32" s="1"/>
  <c r="AH63" i="32"/>
  <c r="BO63" i="32" s="1"/>
  <c r="AH73" i="32"/>
  <c r="BO73" i="32" s="1"/>
  <c r="AH74" i="32"/>
  <c r="BO74" i="32" s="1"/>
  <c r="AH75" i="32"/>
  <c r="BO75" i="32" s="1"/>
  <c r="AH78" i="32"/>
  <c r="BO78" i="32" s="1"/>
  <c r="AH72" i="32"/>
  <c r="BO72" i="32" s="1"/>
  <c r="AH76" i="32"/>
  <c r="BO76" i="32" s="1"/>
  <c r="AH77" i="32"/>
  <c r="BO77" i="32" s="1"/>
  <c r="AH80" i="32"/>
  <c r="BO80" i="32" s="1"/>
  <c r="AH82" i="32"/>
  <c r="BO82" i="32" s="1"/>
  <c r="AH83" i="32"/>
  <c r="BO83" i="32" s="1"/>
  <c r="AH86" i="32"/>
  <c r="BO86" i="32" s="1"/>
  <c r="AH89" i="32"/>
  <c r="BO89" i="32" s="1"/>
  <c r="AH91" i="32"/>
  <c r="BO91" i="32" s="1"/>
  <c r="AH79" i="32"/>
  <c r="BO79" i="32" s="1"/>
  <c r="AH84" i="32"/>
  <c r="BO84" i="32" s="1"/>
  <c r="AH85" i="32"/>
  <c r="BO85" i="32" s="1"/>
  <c r="AH88" i="32"/>
  <c r="BO88" i="32" s="1"/>
  <c r="AH69" i="32"/>
  <c r="BO69" i="32" s="1"/>
  <c r="AH81" i="32"/>
  <c r="BO81" i="32" s="1"/>
  <c r="AH87" i="32"/>
  <c r="BO87" i="32" s="1"/>
  <c r="AH92" i="32"/>
  <c r="BO92" i="32" s="1"/>
  <c r="AH96" i="32"/>
  <c r="BO96" i="32" s="1"/>
  <c r="AH99" i="32"/>
  <c r="BO99" i="32" s="1"/>
  <c r="AH90" i="32"/>
  <c r="BO90" i="32" s="1"/>
  <c r="AH94" i="32"/>
  <c r="BO94" i="32" s="1"/>
  <c r="AH97" i="32"/>
  <c r="BO97" i="32" s="1"/>
  <c r="AH98" i="32"/>
  <c r="BO98" i="32" s="1"/>
  <c r="AH100" i="32"/>
  <c r="BO100" i="32" s="1"/>
  <c r="AH105" i="32"/>
  <c r="BO105" i="32" s="1"/>
  <c r="AH102" i="32"/>
  <c r="BO102" i="32" s="1"/>
  <c r="AH106" i="32"/>
  <c r="BO106" i="32" s="1"/>
  <c r="AH108" i="32"/>
  <c r="BO108" i="32" s="1"/>
  <c r="AH101" i="32"/>
  <c r="BO101" i="32" s="1"/>
  <c r="AH103" i="32"/>
  <c r="BO103" i="32" s="1"/>
  <c r="AH104" i="32"/>
  <c r="BO104" i="32" s="1"/>
  <c r="AH93" i="32"/>
  <c r="BO93" i="32" s="1"/>
  <c r="AH107" i="32"/>
  <c r="BO107" i="32" s="1"/>
  <c r="AH111" i="32"/>
  <c r="BO111" i="32" s="1"/>
  <c r="AH95" i="32"/>
  <c r="BO95" i="32" s="1"/>
  <c r="AH109" i="32"/>
  <c r="BO109" i="32" s="1"/>
  <c r="AH110" i="32"/>
  <c r="BO110" i="32" s="1"/>
  <c r="AH114" i="32"/>
  <c r="BO114" i="32" s="1"/>
  <c r="AH116" i="32"/>
  <c r="BO116" i="32" s="1"/>
  <c r="AH115" i="32"/>
  <c r="BO115" i="32" s="1"/>
  <c r="AH117" i="32"/>
  <c r="BO117" i="32" s="1"/>
  <c r="AH113" i="32"/>
  <c r="BO113" i="32" s="1"/>
  <c r="AH118" i="32"/>
  <c r="BO118" i="32" s="1"/>
  <c r="AH119" i="32"/>
  <c r="BO119" i="32" s="1"/>
  <c r="AH120" i="32"/>
  <c r="BO120" i="32" s="1"/>
  <c r="AH122" i="32"/>
  <c r="BO122" i="32" s="1"/>
  <c r="AH123" i="32"/>
  <c r="BO123" i="32" s="1"/>
  <c r="AH112" i="32"/>
  <c r="BO112" i="32" s="1"/>
  <c r="AH124" i="32"/>
  <c r="BO124" i="32" s="1"/>
  <c r="AH121" i="32"/>
  <c r="BO121" i="32" s="1"/>
  <c r="AH125" i="32"/>
  <c r="BO125" i="32" s="1"/>
  <c r="C24" i="23"/>
  <c r="C23" i="23"/>
  <c r="S4" i="32"/>
  <c r="AZ4" i="32" s="1"/>
  <c r="W4" i="32"/>
  <c r="BD4" i="32" s="1"/>
  <c r="Q4" i="32"/>
  <c r="AX4" i="32" s="1"/>
  <c r="P4" i="32"/>
  <c r="AW4" i="32" s="1"/>
  <c r="Y4" i="32"/>
  <c r="BF4" i="32" s="1"/>
  <c r="V4" i="32"/>
  <c r="BC4" i="32" s="1"/>
  <c r="T4" i="32"/>
  <c r="BA4" i="32" s="1"/>
  <c r="X4" i="32"/>
  <c r="BE4" i="32" s="1"/>
  <c r="U4" i="32"/>
  <c r="BB4" i="32" s="1"/>
  <c r="R4" i="32"/>
  <c r="AY4" i="32" s="1"/>
  <c r="Z4" i="32"/>
  <c r="BG4" i="32" s="1"/>
  <c r="B24" i="23"/>
  <c r="B23" i="23"/>
  <c r="AV5" i="32"/>
  <c r="CC5" i="32" s="1"/>
  <c r="AV7" i="32"/>
  <c r="CC7" i="32" s="1"/>
  <c r="AV9" i="32"/>
  <c r="CC9" i="32" s="1"/>
  <c r="AV11" i="32"/>
  <c r="CC11" i="32" s="1"/>
  <c r="AV13" i="32"/>
  <c r="CC13" i="32" s="1"/>
  <c r="AV15" i="32"/>
  <c r="CC15" i="32" s="1"/>
  <c r="AV17" i="32"/>
  <c r="CC17" i="32" s="1"/>
  <c r="AV19" i="32"/>
  <c r="CC19" i="32" s="1"/>
  <c r="AV21" i="32"/>
  <c r="CC21" i="32" s="1"/>
  <c r="AV23" i="32"/>
  <c r="CC23" i="32" s="1"/>
  <c r="AV25" i="32"/>
  <c r="CC25" i="32" s="1"/>
  <c r="AV27" i="32"/>
  <c r="CC27" i="32" s="1"/>
  <c r="AV29" i="32"/>
  <c r="CC29" i="32" s="1"/>
  <c r="AV31" i="32"/>
  <c r="CC31" i="32" s="1"/>
  <c r="AV6" i="32"/>
  <c r="CC6" i="32" s="1"/>
  <c r="AV8" i="32"/>
  <c r="CC8" i="32" s="1"/>
  <c r="AV10" i="32"/>
  <c r="CC10" i="32" s="1"/>
  <c r="AV12" i="32"/>
  <c r="CC12" i="32" s="1"/>
  <c r="AV14" i="32"/>
  <c r="CC14" i="32" s="1"/>
  <c r="AV16" i="32"/>
  <c r="CC16" i="32" s="1"/>
  <c r="AV18" i="32"/>
  <c r="CC18" i="32" s="1"/>
  <c r="AV20" i="32"/>
  <c r="CC20" i="32" s="1"/>
  <c r="AV22" i="32"/>
  <c r="CC22" i="32" s="1"/>
  <c r="AV24" i="32"/>
  <c r="CC24" i="32" s="1"/>
  <c r="AV26" i="32"/>
  <c r="CC26" i="32" s="1"/>
  <c r="AV28" i="32"/>
  <c r="CC28" i="32" s="1"/>
  <c r="AV30" i="32"/>
  <c r="CC30" i="32" s="1"/>
  <c r="AV33" i="32"/>
  <c r="CC33" i="32" s="1"/>
  <c r="AV34" i="32"/>
  <c r="CC34" i="32" s="1"/>
  <c r="AV39" i="32"/>
  <c r="CC39" i="32" s="1"/>
  <c r="AV41" i="32"/>
  <c r="CC41" i="32" s="1"/>
  <c r="AV43" i="32"/>
  <c r="CC43" i="32" s="1"/>
  <c r="AV45" i="32"/>
  <c r="CC45" i="32" s="1"/>
  <c r="AV47" i="32"/>
  <c r="CC47" i="32" s="1"/>
  <c r="AV49" i="32"/>
  <c r="CC49" i="32" s="1"/>
  <c r="AV32" i="32"/>
  <c r="CC32" i="32" s="1"/>
  <c r="AV37" i="32"/>
  <c r="CC37" i="32" s="1"/>
  <c r="AV38" i="32"/>
  <c r="CC38" i="32" s="1"/>
  <c r="AV40" i="32"/>
  <c r="CC40" i="32" s="1"/>
  <c r="AV42" i="32"/>
  <c r="CC42" i="32" s="1"/>
  <c r="AV44" i="32"/>
  <c r="CC44" i="32" s="1"/>
  <c r="AV46" i="32"/>
  <c r="CC46" i="32" s="1"/>
  <c r="AV48" i="32"/>
  <c r="CC48" i="32" s="1"/>
  <c r="AV50" i="32"/>
  <c r="CC50" i="32" s="1"/>
  <c r="AV52" i="32"/>
  <c r="CC52" i="32" s="1"/>
  <c r="AV54" i="32"/>
  <c r="CC54" i="32" s="1"/>
  <c r="AV56" i="32"/>
  <c r="CC56" i="32" s="1"/>
  <c r="AV58" i="32"/>
  <c r="CC58" i="32" s="1"/>
  <c r="AV60" i="32"/>
  <c r="CC60" i="32" s="1"/>
  <c r="AV51" i="32"/>
  <c r="CC51" i="32" s="1"/>
  <c r="AV59" i="32"/>
  <c r="CC59" i="32" s="1"/>
  <c r="AV4" i="32"/>
  <c r="CC4" i="32" s="1"/>
  <c r="AV36" i="32"/>
  <c r="CC36" i="32" s="1"/>
  <c r="AV57" i="32"/>
  <c r="CC57" i="32" s="1"/>
  <c r="AV61" i="32"/>
  <c r="CC61" i="32" s="1"/>
  <c r="AV55" i="32"/>
  <c r="CC55" i="32" s="1"/>
  <c r="AV35" i="32"/>
  <c r="CC35" i="32" s="1"/>
  <c r="AV53" i="32"/>
  <c r="CC53" i="32" s="1"/>
  <c r="AV62" i="32"/>
  <c r="CC62" i="32" s="1"/>
  <c r="AI3" i="32"/>
  <c r="AI1" i="32" s="1"/>
  <c r="AH6" i="32"/>
  <c r="AH8" i="32"/>
  <c r="AH10" i="32"/>
  <c r="AH12" i="32"/>
  <c r="AH14" i="32"/>
  <c r="AH16" i="32"/>
  <c r="AH18" i="32"/>
  <c r="AH20" i="32"/>
  <c r="AH5" i="32"/>
  <c r="AH7" i="32"/>
  <c r="AH9" i="32"/>
  <c r="AH11" i="32"/>
  <c r="AH13" i="32"/>
  <c r="AH15" i="32"/>
  <c r="AH17" i="32"/>
  <c r="AH19" i="32"/>
  <c r="AH21" i="32"/>
  <c r="AH23" i="32"/>
  <c r="AH25" i="32"/>
  <c r="AH27" i="32"/>
  <c r="AH29" i="32"/>
  <c r="AH31" i="32"/>
  <c r="AH33" i="32"/>
  <c r="AH35" i="32"/>
  <c r="AH37" i="32"/>
  <c r="AH22" i="32"/>
  <c r="AH30" i="32"/>
  <c r="AH38" i="32"/>
  <c r="AH28" i="32"/>
  <c r="AH36" i="32"/>
  <c r="AH39" i="32"/>
  <c r="AH41" i="32"/>
  <c r="AH24" i="32"/>
  <c r="AH32" i="32"/>
  <c r="AH40" i="32"/>
  <c r="AH26" i="32"/>
  <c r="AH45" i="32"/>
  <c r="AH46" i="32"/>
  <c r="AH53" i="32"/>
  <c r="AH54" i="32"/>
  <c r="AH55" i="32"/>
  <c r="AH57" i="32"/>
  <c r="AH59" i="32"/>
  <c r="AH61" i="32"/>
  <c r="AH43" i="32"/>
  <c r="AH44" i="32"/>
  <c r="AH51" i="32"/>
  <c r="AH52" i="32"/>
  <c r="AH34" i="32"/>
  <c r="AH47" i="32"/>
  <c r="AH48" i="32"/>
  <c r="AH4" i="32"/>
  <c r="AH62" i="32"/>
  <c r="AH58" i="32"/>
  <c r="AH50" i="32"/>
  <c r="AH56" i="32"/>
  <c r="AH42" i="32"/>
  <c r="AH49" i="32"/>
  <c r="AH60" i="32"/>
  <c r="AV1" i="32"/>
  <c r="X3" i="32"/>
  <c r="W1" i="32"/>
  <c r="BN60" i="32"/>
  <c r="BN8" i="32"/>
  <c r="BN12" i="32"/>
  <c r="BN16" i="32"/>
  <c r="BN20" i="32"/>
  <c r="BN24" i="32"/>
  <c r="BN26" i="32"/>
  <c r="BN28" i="32"/>
  <c r="BN30" i="32"/>
  <c r="BN32" i="32"/>
  <c r="BN34" i="32"/>
  <c r="BN36" i="32"/>
  <c r="BN38" i="32"/>
  <c r="BN40" i="32"/>
  <c r="BN42" i="32"/>
  <c r="BN44" i="32"/>
  <c r="BN46" i="32"/>
  <c r="BN48" i="32"/>
  <c r="BN50" i="32"/>
  <c r="BN52" i="32"/>
  <c r="BN54" i="32"/>
  <c r="BN56" i="32"/>
  <c r="BN18" i="32"/>
  <c r="BN29" i="32"/>
  <c r="BN33" i="32"/>
  <c r="BN35" i="32"/>
  <c r="BN39" i="32"/>
  <c r="BN43" i="32"/>
  <c r="BN47" i="32"/>
  <c r="BN51" i="32"/>
  <c r="BN53" i="32"/>
  <c r="BN15" i="32"/>
  <c r="BN57" i="32"/>
  <c r="BN61" i="32"/>
  <c r="BN5" i="32"/>
  <c r="BN9" i="32"/>
  <c r="BN13" i="32"/>
  <c r="BN17" i="32"/>
  <c r="BN21" i="32"/>
  <c r="BN4" i="32"/>
  <c r="BN58" i="32"/>
  <c r="BN62" i="32"/>
  <c r="BN6" i="32"/>
  <c r="BN10" i="32"/>
  <c r="BN14" i="32"/>
  <c r="BN22" i="32"/>
  <c r="BN25" i="32"/>
  <c r="BN27" i="32"/>
  <c r="BN31" i="32"/>
  <c r="BN37" i="32"/>
  <c r="BN41" i="32"/>
  <c r="BN45" i="32"/>
  <c r="BN49" i="32"/>
  <c r="BN55" i="32"/>
  <c r="BN59" i="32"/>
  <c r="BN7" i="32"/>
  <c r="BN11" i="32"/>
  <c r="BN19" i="32"/>
  <c r="BN23" i="32"/>
  <c r="BE3" i="32"/>
  <c r="BD1" i="32"/>
  <c r="BP3" i="32"/>
  <c r="BP1" i="32" s="1"/>
  <c r="CA3" i="32"/>
  <c r="BZ1" i="32"/>
  <c r="L4" i="32"/>
  <c r="B5" i="23"/>
  <c r="J7" i="23" l="1"/>
  <c r="J12" i="23"/>
  <c r="B12" i="23"/>
  <c r="B7" i="23"/>
  <c r="D12" i="23"/>
  <c r="D7" i="23"/>
  <c r="H12" i="23"/>
  <c r="H7" i="23"/>
  <c r="I7" i="23"/>
  <c r="I12" i="23"/>
  <c r="L14" i="23"/>
  <c r="L9" i="23"/>
  <c r="G7" i="23"/>
  <c r="G12" i="23"/>
  <c r="K7" i="23"/>
  <c r="K12" i="23"/>
  <c r="E7" i="23"/>
  <c r="E12" i="23"/>
  <c r="H13" i="23"/>
  <c r="H8" i="23"/>
  <c r="L12" i="23"/>
  <c r="L7" i="23"/>
  <c r="F12" i="23"/>
  <c r="F7" i="23"/>
  <c r="C7" i="23"/>
  <c r="C12" i="23"/>
  <c r="AI63" i="32"/>
  <c r="BP63" i="32" s="1"/>
  <c r="AI69" i="32"/>
  <c r="BP69" i="32" s="1"/>
  <c r="AI66" i="32"/>
  <c r="BP66" i="32" s="1"/>
  <c r="AI68" i="32"/>
  <c r="BP68" i="32" s="1"/>
  <c r="AI70" i="32"/>
  <c r="BP70" i="32" s="1"/>
  <c r="AI72" i="32"/>
  <c r="BP72" i="32" s="1"/>
  <c r="AI64" i="32"/>
  <c r="BP64" i="32" s="1"/>
  <c r="AI76" i="32"/>
  <c r="BP76" i="32" s="1"/>
  <c r="AI83" i="32"/>
  <c r="BP83" i="32" s="1"/>
  <c r="AI71" i="32"/>
  <c r="BP71" i="32" s="1"/>
  <c r="AI75" i="32"/>
  <c r="BP75" i="32" s="1"/>
  <c r="AI79" i="32"/>
  <c r="BP79" i="32" s="1"/>
  <c r="AI81" i="32"/>
  <c r="BP81" i="32" s="1"/>
  <c r="AI92" i="32"/>
  <c r="BP92" i="32" s="1"/>
  <c r="AI67" i="32"/>
  <c r="BP67" i="32" s="1"/>
  <c r="AI73" i="32"/>
  <c r="BP73" i="32" s="1"/>
  <c r="AI78" i="32"/>
  <c r="BP78" i="32" s="1"/>
  <c r="AI80" i="32"/>
  <c r="BP80" i="32" s="1"/>
  <c r="AI82" i="32"/>
  <c r="BP82" i="32" s="1"/>
  <c r="AI89" i="32"/>
  <c r="BP89" i="32" s="1"/>
  <c r="AI84" i="32"/>
  <c r="BP84" i="32" s="1"/>
  <c r="AI85" i="32"/>
  <c r="BP85" i="32" s="1"/>
  <c r="AI86" i="32"/>
  <c r="BP86" i="32" s="1"/>
  <c r="AI88" i="32"/>
  <c r="BP88" i="32" s="1"/>
  <c r="AI90" i="32"/>
  <c r="BP90" i="32" s="1"/>
  <c r="AI94" i="32"/>
  <c r="BP94" i="32" s="1"/>
  <c r="AI97" i="32"/>
  <c r="BP97" i="32" s="1"/>
  <c r="AI98" i="32"/>
  <c r="BP98" i="32" s="1"/>
  <c r="AI96" i="32"/>
  <c r="BP96" i="32" s="1"/>
  <c r="AI99" i="32"/>
  <c r="BP99" i="32" s="1"/>
  <c r="AI65" i="32"/>
  <c r="BP65" i="32" s="1"/>
  <c r="AI77" i="32"/>
  <c r="BP77" i="32" s="1"/>
  <c r="AI87" i="32"/>
  <c r="BP87" i="32" s="1"/>
  <c r="AI91" i="32"/>
  <c r="BP91" i="32" s="1"/>
  <c r="AI93" i="32"/>
  <c r="BP93" i="32" s="1"/>
  <c r="AI95" i="32"/>
  <c r="BP95" i="32" s="1"/>
  <c r="AI100" i="32"/>
  <c r="BP100" i="32" s="1"/>
  <c r="AI109" i="32"/>
  <c r="BP109" i="32" s="1"/>
  <c r="AI110" i="32"/>
  <c r="BP110" i="32" s="1"/>
  <c r="AI112" i="32"/>
  <c r="BP112" i="32" s="1"/>
  <c r="AI102" i="32"/>
  <c r="BP102" i="32" s="1"/>
  <c r="AI106" i="32"/>
  <c r="BP106" i="32" s="1"/>
  <c r="AI108" i="32"/>
  <c r="BP108" i="32" s="1"/>
  <c r="AI101" i="32"/>
  <c r="BP101" i="32" s="1"/>
  <c r="AI103" i="32"/>
  <c r="BP103" i="32" s="1"/>
  <c r="AI104" i="32"/>
  <c r="BP104" i="32" s="1"/>
  <c r="AI105" i="32"/>
  <c r="BP105" i="32" s="1"/>
  <c r="AI107" i="32"/>
  <c r="BP107" i="32" s="1"/>
  <c r="AI111" i="32"/>
  <c r="BP111" i="32" s="1"/>
  <c r="AI114" i="32"/>
  <c r="BP114" i="32" s="1"/>
  <c r="AI116" i="32"/>
  <c r="BP116" i="32" s="1"/>
  <c r="AI121" i="32"/>
  <c r="BP121" i="32" s="1"/>
  <c r="AI74" i="32"/>
  <c r="BP74" i="32" s="1"/>
  <c r="AI118" i="32"/>
  <c r="BP118" i="32" s="1"/>
  <c r="AI120" i="32"/>
  <c r="BP120" i="32" s="1"/>
  <c r="AI115" i="32"/>
  <c r="BP115" i="32" s="1"/>
  <c r="AI117" i="32"/>
  <c r="BP117" i="32" s="1"/>
  <c r="AI123" i="32"/>
  <c r="BP123" i="32" s="1"/>
  <c r="AI125" i="32"/>
  <c r="BP125" i="32" s="1"/>
  <c r="AI124" i="32"/>
  <c r="BP124" i="32" s="1"/>
  <c r="AI113" i="32"/>
  <c r="BP113" i="32" s="1"/>
  <c r="AI119" i="32"/>
  <c r="BP119" i="32" s="1"/>
  <c r="AI122" i="32"/>
  <c r="BP122" i="32" s="1"/>
  <c r="AJ3" i="32"/>
  <c r="AI6" i="32"/>
  <c r="AI8" i="32"/>
  <c r="AI10" i="32"/>
  <c r="AI12" i="32"/>
  <c r="AI14" i="32"/>
  <c r="AI16" i="32"/>
  <c r="AI18" i="32"/>
  <c r="AI20" i="32"/>
  <c r="AI11" i="32"/>
  <c r="AI19" i="32"/>
  <c r="AI23" i="32"/>
  <c r="AI24" i="32"/>
  <c r="AI31" i="32"/>
  <c r="AI32" i="32"/>
  <c r="AI40" i="32"/>
  <c r="AI42" i="32"/>
  <c r="AI44" i="32"/>
  <c r="AI46" i="32"/>
  <c r="AI48" i="32"/>
  <c r="AI50" i="32"/>
  <c r="AI52" i="32"/>
  <c r="AI54" i="32"/>
  <c r="AI5" i="32"/>
  <c r="AI13" i="32"/>
  <c r="AI21" i="32"/>
  <c r="AI22" i="32"/>
  <c r="AI29" i="32"/>
  <c r="AI30" i="32"/>
  <c r="AI37" i="32"/>
  <c r="AI38" i="32"/>
  <c r="AI9" i="32"/>
  <c r="AI17" i="32"/>
  <c r="AI25" i="32"/>
  <c r="AI26" i="32"/>
  <c r="AI33" i="32"/>
  <c r="AI34" i="32"/>
  <c r="AI28" i="32"/>
  <c r="AI47" i="32"/>
  <c r="AI4" i="32"/>
  <c r="AI27" i="32"/>
  <c r="AI7" i="32"/>
  <c r="AI35" i="32"/>
  <c r="AI39" i="32"/>
  <c r="AI45" i="32"/>
  <c r="AI53" i="32"/>
  <c r="AI55" i="32"/>
  <c r="AI57" i="32"/>
  <c r="AI59" i="32"/>
  <c r="AI61" i="32"/>
  <c r="AI15" i="32"/>
  <c r="AI36" i="32"/>
  <c r="AI49" i="32"/>
  <c r="AI56" i="32"/>
  <c r="AI58" i="32"/>
  <c r="AI60" i="32"/>
  <c r="AI62" i="32"/>
  <c r="AI43" i="32"/>
  <c r="AI41" i="32"/>
  <c r="AI51" i="32"/>
  <c r="BQ3" i="32"/>
  <c r="BQ1" i="32" s="1"/>
  <c r="BO57" i="32"/>
  <c r="BO59" i="32"/>
  <c r="BO61" i="32"/>
  <c r="BO5" i="32"/>
  <c r="BO7" i="32"/>
  <c r="BO9" i="32"/>
  <c r="BO11" i="32"/>
  <c r="BO13" i="32"/>
  <c r="BO15" i="32"/>
  <c r="BO17" i="32"/>
  <c r="BO19" i="32"/>
  <c r="BO21" i="32"/>
  <c r="BO58" i="32"/>
  <c r="BO60" i="32"/>
  <c r="BO62" i="32"/>
  <c r="BO6" i="32"/>
  <c r="BO8" i="32"/>
  <c r="BO10" i="32"/>
  <c r="BO12" i="32"/>
  <c r="BO14" i="32"/>
  <c r="BO16" i="32"/>
  <c r="BO18" i="32"/>
  <c r="BO20" i="32"/>
  <c r="BO22" i="32"/>
  <c r="BO23" i="32"/>
  <c r="BO25" i="32"/>
  <c r="BO31" i="32"/>
  <c r="BO24" i="32"/>
  <c r="BO26" i="32"/>
  <c r="BO28" i="32"/>
  <c r="BO30" i="32"/>
  <c r="BO32" i="32"/>
  <c r="BO34" i="32"/>
  <c r="BO36" i="32"/>
  <c r="BO38" i="32"/>
  <c r="BO40" i="32"/>
  <c r="BO42" i="32"/>
  <c r="BO44" i="32"/>
  <c r="BO46" i="32"/>
  <c r="BO48" i="32"/>
  <c r="BO50" i="32"/>
  <c r="BO52" i="32"/>
  <c r="BO54" i="32"/>
  <c r="BO56" i="32"/>
  <c r="BO4" i="32"/>
  <c r="BO27" i="32"/>
  <c r="BO29" i="32"/>
  <c r="BO39" i="32"/>
  <c r="BO47" i="32"/>
  <c r="BO55" i="32"/>
  <c r="BO35" i="32"/>
  <c r="BO37" i="32"/>
  <c r="BO45" i="32"/>
  <c r="BO53" i="32"/>
  <c r="BO33" i="32"/>
  <c r="BO41" i="32"/>
  <c r="BO49" i="32"/>
  <c r="BO43" i="32"/>
  <c r="BO51" i="32"/>
  <c r="CB3" i="32"/>
  <c r="CA1" i="32"/>
  <c r="BF3" i="32"/>
  <c r="BE1" i="32"/>
  <c r="Y3" i="32"/>
  <c r="X1" i="32"/>
  <c r="B25" i="23"/>
  <c r="D2" i="23"/>
  <c r="I13" i="23" l="1"/>
  <c r="I8" i="23"/>
  <c r="AJ64" i="32"/>
  <c r="BQ64" i="32" s="1"/>
  <c r="AJ65" i="32"/>
  <c r="BQ65" i="32" s="1"/>
  <c r="AJ67" i="32"/>
  <c r="BQ67" i="32" s="1"/>
  <c r="AJ71" i="32"/>
  <c r="BQ71" i="32" s="1"/>
  <c r="AJ72" i="32"/>
  <c r="BQ72" i="32" s="1"/>
  <c r="AJ63" i="32"/>
  <c r="BQ63" i="32" s="1"/>
  <c r="AJ69" i="32"/>
  <c r="BQ69" i="32" s="1"/>
  <c r="AJ66" i="32"/>
  <c r="BQ66" i="32" s="1"/>
  <c r="AJ68" i="32"/>
  <c r="BQ68" i="32" s="1"/>
  <c r="AJ73" i="32"/>
  <c r="BQ73" i="32" s="1"/>
  <c r="AJ70" i="32"/>
  <c r="BQ70" i="32" s="1"/>
  <c r="AJ77" i="32"/>
  <c r="BQ77" i="32" s="1"/>
  <c r="AJ79" i="32"/>
  <c r="BQ79" i="32" s="1"/>
  <c r="AJ75" i="32"/>
  <c r="BQ75" i="32" s="1"/>
  <c r="AJ81" i="32"/>
  <c r="BQ81" i="32" s="1"/>
  <c r="AJ76" i="32"/>
  <c r="BQ76" i="32" s="1"/>
  <c r="AJ83" i="32"/>
  <c r="BQ83" i="32" s="1"/>
  <c r="AJ74" i="32"/>
  <c r="BQ74" i="32" s="1"/>
  <c r="AJ78" i="32"/>
  <c r="BQ78" i="32" s="1"/>
  <c r="AJ80" i="32"/>
  <c r="BQ80" i="32" s="1"/>
  <c r="AJ82" i="32"/>
  <c r="BQ82" i="32" s="1"/>
  <c r="AJ85" i="32"/>
  <c r="BQ85" i="32" s="1"/>
  <c r="AJ87" i="32"/>
  <c r="BQ87" i="32" s="1"/>
  <c r="AJ90" i="32"/>
  <c r="BQ90" i="32" s="1"/>
  <c r="AJ93" i="32"/>
  <c r="BQ93" i="32" s="1"/>
  <c r="AJ89" i="32"/>
  <c r="BQ89" i="32" s="1"/>
  <c r="AJ91" i="32"/>
  <c r="BQ91" i="32" s="1"/>
  <c r="AJ95" i="32"/>
  <c r="BQ95" i="32" s="1"/>
  <c r="AJ84" i="32"/>
  <c r="BQ84" i="32" s="1"/>
  <c r="AJ92" i="32"/>
  <c r="BQ92" i="32" s="1"/>
  <c r="AJ94" i="32"/>
  <c r="BQ94" i="32" s="1"/>
  <c r="AJ97" i="32"/>
  <c r="BQ97" i="32" s="1"/>
  <c r="AJ98" i="32"/>
  <c r="BQ98" i="32" s="1"/>
  <c r="AJ102" i="32"/>
  <c r="BQ102" i="32" s="1"/>
  <c r="AJ103" i="32"/>
  <c r="BQ103" i="32" s="1"/>
  <c r="AJ86" i="32"/>
  <c r="BQ86" i="32" s="1"/>
  <c r="AJ107" i="32"/>
  <c r="BQ107" i="32" s="1"/>
  <c r="AJ111" i="32"/>
  <c r="BQ111" i="32" s="1"/>
  <c r="AJ96" i="32"/>
  <c r="BQ96" i="32" s="1"/>
  <c r="AJ100" i="32"/>
  <c r="BQ100" i="32" s="1"/>
  <c r="AJ109" i="32"/>
  <c r="BQ109" i="32" s="1"/>
  <c r="AJ110" i="32"/>
  <c r="BQ110" i="32" s="1"/>
  <c r="AJ112" i="32"/>
  <c r="BQ112" i="32" s="1"/>
  <c r="AJ88" i="32"/>
  <c r="BQ88" i="32" s="1"/>
  <c r="AJ99" i="32"/>
  <c r="BQ99" i="32" s="1"/>
  <c r="AJ106" i="32"/>
  <c r="BQ106" i="32" s="1"/>
  <c r="AJ108" i="32"/>
  <c r="BQ108" i="32" s="1"/>
  <c r="AJ113" i="32"/>
  <c r="BQ113" i="32" s="1"/>
  <c r="AJ114" i="32"/>
  <c r="BQ114" i="32" s="1"/>
  <c r="AJ115" i="32"/>
  <c r="BQ115" i="32" s="1"/>
  <c r="AJ104" i="32"/>
  <c r="BQ104" i="32" s="1"/>
  <c r="AJ117" i="32"/>
  <c r="BQ117" i="32" s="1"/>
  <c r="AJ123" i="32"/>
  <c r="BQ123" i="32" s="1"/>
  <c r="AJ124" i="32"/>
  <c r="BQ124" i="32" s="1"/>
  <c r="AJ101" i="32"/>
  <c r="BQ101" i="32" s="1"/>
  <c r="AJ105" i="32"/>
  <c r="BQ105" i="32" s="1"/>
  <c r="AJ118" i="32"/>
  <c r="BQ118" i="32" s="1"/>
  <c r="AJ119" i="32"/>
  <c r="BQ119" i="32" s="1"/>
  <c r="AJ120" i="32"/>
  <c r="BQ120" i="32" s="1"/>
  <c r="AJ122" i="32"/>
  <c r="BQ122" i="32" s="1"/>
  <c r="AJ125" i="32"/>
  <c r="BQ125" i="32" s="1"/>
  <c r="AJ116" i="32"/>
  <c r="BQ116" i="32" s="1"/>
  <c r="AJ121" i="32"/>
  <c r="BQ121" i="32" s="1"/>
  <c r="AJ1" i="32"/>
  <c r="E2" i="23"/>
  <c r="D3" i="23"/>
  <c r="AK3" i="32"/>
  <c r="AJ5" i="32"/>
  <c r="AJ7" i="32"/>
  <c r="AJ9" i="32"/>
  <c r="AJ11" i="32"/>
  <c r="AJ13" i="32"/>
  <c r="AJ15" i="32"/>
  <c r="AJ17" i="32"/>
  <c r="AJ19" i="32"/>
  <c r="AJ6" i="32"/>
  <c r="AJ8" i="32"/>
  <c r="AJ10" i="32"/>
  <c r="AJ12" i="32"/>
  <c r="AJ14" i="32"/>
  <c r="AJ16" i="32"/>
  <c r="AJ18" i="32"/>
  <c r="AJ20" i="32"/>
  <c r="AJ22" i="32"/>
  <c r="AJ24" i="32"/>
  <c r="AJ26" i="32"/>
  <c r="AJ28" i="32"/>
  <c r="AJ30" i="32"/>
  <c r="AJ32" i="32"/>
  <c r="AJ34" i="32"/>
  <c r="AJ36" i="32"/>
  <c r="AJ38" i="32"/>
  <c r="AJ25" i="32"/>
  <c r="AJ33" i="32"/>
  <c r="AJ23" i="32"/>
  <c r="AJ31" i="32"/>
  <c r="AJ40" i="32"/>
  <c r="AJ27" i="32"/>
  <c r="AJ35" i="32"/>
  <c r="AJ39" i="32"/>
  <c r="AJ41" i="32"/>
  <c r="AJ48" i="32"/>
  <c r="AJ49" i="32"/>
  <c r="AJ56" i="32"/>
  <c r="AJ58" i="32"/>
  <c r="AJ60" i="32"/>
  <c r="AJ62" i="32"/>
  <c r="AJ37" i="32"/>
  <c r="AJ46" i="32"/>
  <c r="AJ47" i="32"/>
  <c r="AJ54" i="32"/>
  <c r="AJ4" i="32"/>
  <c r="AJ29" i="32"/>
  <c r="AJ21" i="32"/>
  <c r="AJ42" i="32"/>
  <c r="AJ43" i="32"/>
  <c r="AJ50" i="32"/>
  <c r="AJ51" i="32"/>
  <c r="AJ45" i="32"/>
  <c r="AJ57" i="32"/>
  <c r="AJ44" i="32"/>
  <c r="AJ61" i="32"/>
  <c r="AJ52" i="32"/>
  <c r="AJ59" i="32"/>
  <c r="AJ53" i="32"/>
  <c r="AJ55" i="32"/>
  <c r="BP59" i="32"/>
  <c r="BP7" i="32"/>
  <c r="BP11" i="32"/>
  <c r="BP15" i="32"/>
  <c r="BP19" i="32"/>
  <c r="BP25" i="32"/>
  <c r="BP27" i="32"/>
  <c r="BP29" i="32"/>
  <c r="BP31" i="32"/>
  <c r="BP33" i="32"/>
  <c r="BP35" i="32"/>
  <c r="BP37" i="32"/>
  <c r="BP39" i="32"/>
  <c r="BP41" i="32"/>
  <c r="BP43" i="32"/>
  <c r="BP45" i="32"/>
  <c r="BP47" i="32"/>
  <c r="BP49" i="32"/>
  <c r="BP51" i="32"/>
  <c r="BP53" i="32"/>
  <c r="BP55" i="32"/>
  <c r="BP21" i="32"/>
  <c r="BP26" i="32"/>
  <c r="BP28" i="32"/>
  <c r="BP32" i="32"/>
  <c r="BP34" i="32"/>
  <c r="BP38" i="32"/>
  <c r="BP42" i="32"/>
  <c r="BP46" i="32"/>
  <c r="BP50" i="32"/>
  <c r="BP56" i="32"/>
  <c r="BP6" i="32"/>
  <c r="BP18" i="32"/>
  <c r="BP22" i="32"/>
  <c r="BP60" i="32"/>
  <c r="BP8" i="32"/>
  <c r="BP12" i="32"/>
  <c r="BP16" i="32"/>
  <c r="BP20" i="32"/>
  <c r="BP23" i="32"/>
  <c r="BP57" i="32"/>
  <c r="BP61" i="32"/>
  <c r="BP5" i="32"/>
  <c r="BP9" i="32"/>
  <c r="BP13" i="32"/>
  <c r="BP17" i="32"/>
  <c r="BP24" i="32"/>
  <c r="BP30" i="32"/>
  <c r="BP36" i="32"/>
  <c r="BP40" i="32"/>
  <c r="BP44" i="32"/>
  <c r="BP48" i="32"/>
  <c r="BP52" i="32"/>
  <c r="BP54" i="32"/>
  <c r="BP58" i="32"/>
  <c r="BP62" i="32"/>
  <c r="BP10" i="32"/>
  <c r="BP14" i="32"/>
  <c r="BP4" i="32"/>
  <c r="BG3" i="32"/>
  <c r="BG1" i="32" s="1"/>
  <c r="BF1" i="32"/>
  <c r="Z3" i="32"/>
  <c r="Z1" i="32" s="1"/>
  <c r="Y1" i="32"/>
  <c r="CC3" i="32"/>
  <c r="CC1" i="32" s="1"/>
  <c r="CB1" i="32"/>
  <c r="BR3" i="32"/>
  <c r="BR1" i="32" s="1"/>
  <c r="C25" i="23"/>
  <c r="J13" i="23" l="1"/>
  <c r="J8" i="23"/>
  <c r="AK68" i="32"/>
  <c r="BR68" i="32" s="1"/>
  <c r="AK70" i="32"/>
  <c r="BR70" i="32" s="1"/>
  <c r="AK73" i="32"/>
  <c r="BR73" i="32" s="1"/>
  <c r="AK64" i="32"/>
  <c r="BR64" i="32" s="1"/>
  <c r="AK65" i="32"/>
  <c r="BR65" i="32" s="1"/>
  <c r="AK67" i="32"/>
  <c r="BR67" i="32" s="1"/>
  <c r="AK71" i="32"/>
  <c r="BR71" i="32" s="1"/>
  <c r="AK72" i="32"/>
  <c r="BR72" i="32" s="1"/>
  <c r="AK63" i="32"/>
  <c r="BR63" i="32" s="1"/>
  <c r="AK69" i="32"/>
  <c r="BR69" i="32" s="1"/>
  <c r="AK66" i="32"/>
  <c r="BR66" i="32" s="1"/>
  <c r="AK74" i="32"/>
  <c r="BR74" i="32" s="1"/>
  <c r="AK78" i="32"/>
  <c r="BR78" i="32" s="1"/>
  <c r="AK79" i="32"/>
  <c r="BR79" i="32" s="1"/>
  <c r="AK80" i="32"/>
  <c r="BR80" i="32" s="1"/>
  <c r="AK82" i="32"/>
  <c r="BR82" i="32" s="1"/>
  <c r="AK75" i="32"/>
  <c r="BR75" i="32" s="1"/>
  <c r="AK81" i="32"/>
  <c r="BR81" i="32" s="1"/>
  <c r="AK77" i="32"/>
  <c r="BR77" i="32" s="1"/>
  <c r="AK84" i="32"/>
  <c r="BR84" i="32" s="1"/>
  <c r="AK88" i="32"/>
  <c r="BR88" i="32" s="1"/>
  <c r="AK86" i="32"/>
  <c r="BR86" i="32" s="1"/>
  <c r="AK76" i="32"/>
  <c r="BR76" i="32" s="1"/>
  <c r="AK87" i="32"/>
  <c r="BR87" i="32" s="1"/>
  <c r="AK91" i="32"/>
  <c r="BR91" i="32" s="1"/>
  <c r="AK93" i="32"/>
  <c r="BR93" i="32" s="1"/>
  <c r="AK85" i="32"/>
  <c r="BR85" i="32" s="1"/>
  <c r="AK89" i="32"/>
  <c r="BR89" i="32" s="1"/>
  <c r="AK90" i="32"/>
  <c r="BR90" i="32" s="1"/>
  <c r="AK95" i="32"/>
  <c r="BR95" i="32" s="1"/>
  <c r="AK83" i="32"/>
  <c r="BR83" i="32" s="1"/>
  <c r="AK96" i="32"/>
  <c r="BR96" i="32" s="1"/>
  <c r="AK99" i="32"/>
  <c r="BR99" i="32" s="1"/>
  <c r="AK101" i="32"/>
  <c r="BR101" i="32" s="1"/>
  <c r="AK104" i="32"/>
  <c r="BR104" i="32" s="1"/>
  <c r="AK94" i="32"/>
  <c r="BR94" i="32" s="1"/>
  <c r="AK105" i="32"/>
  <c r="BR105" i="32" s="1"/>
  <c r="AK97" i="32"/>
  <c r="BR97" i="32" s="1"/>
  <c r="AK98" i="32"/>
  <c r="BR98" i="32" s="1"/>
  <c r="AK107" i="32"/>
  <c r="BR107" i="32" s="1"/>
  <c r="AK111" i="32"/>
  <c r="BR111" i="32" s="1"/>
  <c r="AK92" i="32"/>
  <c r="BR92" i="32" s="1"/>
  <c r="AK100" i="32"/>
  <c r="BR100" i="32" s="1"/>
  <c r="AK102" i="32"/>
  <c r="BR102" i="32" s="1"/>
  <c r="AK109" i="32"/>
  <c r="BR109" i="32" s="1"/>
  <c r="AK110" i="32"/>
  <c r="BR110" i="32" s="1"/>
  <c r="AK112" i="32"/>
  <c r="BR112" i="32" s="1"/>
  <c r="AK115" i="32"/>
  <c r="BR115" i="32" s="1"/>
  <c r="AK118" i="32"/>
  <c r="BR118" i="32" s="1"/>
  <c r="AK119" i="32"/>
  <c r="BR119" i="32" s="1"/>
  <c r="AK120" i="32"/>
  <c r="BR120" i="32" s="1"/>
  <c r="AK125" i="32"/>
  <c r="BR125" i="32" s="1"/>
  <c r="AK103" i="32"/>
  <c r="BR103" i="32" s="1"/>
  <c r="AK108" i="32"/>
  <c r="BR108" i="32" s="1"/>
  <c r="AK117" i="32"/>
  <c r="BR117" i="32" s="1"/>
  <c r="AK106" i="32"/>
  <c r="BR106" i="32" s="1"/>
  <c r="AK113" i="32"/>
  <c r="BR113" i="32" s="1"/>
  <c r="AK116" i="32"/>
  <c r="BR116" i="32" s="1"/>
  <c r="AK121" i="32"/>
  <c r="BR121" i="32" s="1"/>
  <c r="AK122" i="32"/>
  <c r="BR122" i="32" s="1"/>
  <c r="AK123" i="32"/>
  <c r="BR123" i="32" s="1"/>
  <c r="AK114" i="32"/>
  <c r="BR114" i="32" s="1"/>
  <c r="AK124" i="32"/>
  <c r="BR124" i="32" s="1"/>
  <c r="D23" i="23"/>
  <c r="D24" i="23"/>
  <c r="F2" i="23"/>
  <c r="E3" i="23"/>
  <c r="AK5" i="32"/>
  <c r="AK7" i="32"/>
  <c r="AK9" i="32"/>
  <c r="AK11" i="32"/>
  <c r="AK13" i="32"/>
  <c r="AK15" i="32"/>
  <c r="AK17" i="32"/>
  <c r="AK19" i="32"/>
  <c r="AK6" i="32"/>
  <c r="AK14" i="32"/>
  <c r="AK26" i="32"/>
  <c r="AK27" i="32"/>
  <c r="AK34" i="32"/>
  <c r="AK35" i="32"/>
  <c r="AK39" i="32"/>
  <c r="AK41" i="32"/>
  <c r="AK43" i="32"/>
  <c r="AK45" i="32"/>
  <c r="AK47" i="32"/>
  <c r="AK49" i="32"/>
  <c r="AK51" i="32"/>
  <c r="AK53" i="32"/>
  <c r="AK8" i="32"/>
  <c r="AK16" i="32"/>
  <c r="AK24" i="32"/>
  <c r="AK25" i="32"/>
  <c r="AK32" i="32"/>
  <c r="AK33" i="32"/>
  <c r="AK12" i="32"/>
  <c r="AK20" i="32"/>
  <c r="AK21" i="32"/>
  <c r="AK28" i="32"/>
  <c r="AK29" i="32"/>
  <c r="AK36" i="32"/>
  <c r="AK37" i="32"/>
  <c r="AK18" i="32"/>
  <c r="AK30" i="32"/>
  <c r="AK40" i="32"/>
  <c r="AK42" i="32"/>
  <c r="AK50" i="32"/>
  <c r="AK31" i="32"/>
  <c r="AK22" i="32"/>
  <c r="AK48" i="32"/>
  <c r="AK56" i="32"/>
  <c r="AK58" i="32"/>
  <c r="AK60" i="32"/>
  <c r="AK62" i="32"/>
  <c r="AK10" i="32"/>
  <c r="AK23" i="32"/>
  <c r="AK38" i="32"/>
  <c r="AK44" i="32"/>
  <c r="AK52" i="32"/>
  <c r="AK55" i="32"/>
  <c r="AK57" i="32"/>
  <c r="AK59" i="32"/>
  <c r="AK61" i="32"/>
  <c r="AK4" i="32"/>
  <c r="AK54" i="32"/>
  <c r="AK46" i="32"/>
  <c r="AK1" i="32"/>
  <c r="BQ58" i="32"/>
  <c r="BQ60" i="32"/>
  <c r="BQ62" i="32"/>
  <c r="BQ6" i="32"/>
  <c r="BQ8" i="32"/>
  <c r="BQ10" i="32"/>
  <c r="BQ12" i="32"/>
  <c r="BQ14" i="32"/>
  <c r="BQ16" i="32"/>
  <c r="BQ18" i="32"/>
  <c r="BQ20" i="32"/>
  <c r="BQ22" i="32"/>
  <c r="BQ57" i="32"/>
  <c r="BQ59" i="32"/>
  <c r="BQ61" i="32"/>
  <c r="BQ5" i="32"/>
  <c r="BQ7" i="32"/>
  <c r="BQ9" i="32"/>
  <c r="BQ11" i="32"/>
  <c r="BQ13" i="32"/>
  <c r="BQ15" i="32"/>
  <c r="BQ17" i="32"/>
  <c r="BQ19" i="32"/>
  <c r="BQ21" i="32"/>
  <c r="BQ23" i="32"/>
  <c r="BQ4" i="32"/>
  <c r="BQ24" i="32"/>
  <c r="BQ26" i="32"/>
  <c r="BQ30" i="32"/>
  <c r="BQ25" i="32"/>
  <c r="BQ27" i="32"/>
  <c r="BQ29" i="32"/>
  <c r="BQ31" i="32"/>
  <c r="BQ33" i="32"/>
  <c r="BQ35" i="32"/>
  <c r="BQ37" i="32"/>
  <c r="BQ39" i="32"/>
  <c r="BQ41" i="32"/>
  <c r="BQ43" i="32"/>
  <c r="BQ45" i="32"/>
  <c r="BQ47" i="32"/>
  <c r="BQ49" i="32"/>
  <c r="BQ51" i="32"/>
  <c r="BQ53" i="32"/>
  <c r="BQ55" i="32"/>
  <c r="BQ28" i="32"/>
  <c r="BQ34" i="32"/>
  <c r="BQ42" i="32"/>
  <c r="BQ50" i="32"/>
  <c r="BQ48" i="32"/>
  <c r="BQ56" i="32"/>
  <c r="BQ36" i="32"/>
  <c r="BQ44" i="32"/>
  <c r="BQ52" i="32"/>
  <c r="BQ38" i="32"/>
  <c r="BQ46" i="32"/>
  <c r="BQ54" i="32"/>
  <c r="BQ32" i="32"/>
  <c r="BQ40" i="32"/>
  <c r="K13" i="23" l="1"/>
  <c r="K8" i="23"/>
  <c r="E23" i="23"/>
  <c r="E24" i="23"/>
  <c r="G2" i="23"/>
  <c r="F3" i="23"/>
  <c r="BR58" i="32"/>
  <c r="BR62" i="32"/>
  <c r="BR6" i="32"/>
  <c r="BR10" i="32"/>
  <c r="BR14" i="32"/>
  <c r="BR18" i="32"/>
  <c r="BR22" i="32"/>
  <c r="BR24" i="32"/>
  <c r="BR26" i="32"/>
  <c r="BR28" i="32"/>
  <c r="BR30" i="32"/>
  <c r="BR32" i="32"/>
  <c r="BR34" i="32"/>
  <c r="BR36" i="32"/>
  <c r="BR38" i="32"/>
  <c r="BR40" i="32"/>
  <c r="BR42" i="32"/>
  <c r="BR44" i="32"/>
  <c r="BR46" i="32"/>
  <c r="BR48" i="32"/>
  <c r="BR50" i="32"/>
  <c r="BR52" i="32"/>
  <c r="BR54" i="32"/>
  <c r="BR56" i="32"/>
  <c r="BR12" i="32"/>
  <c r="BR16" i="32"/>
  <c r="BR25" i="32"/>
  <c r="BR27" i="32"/>
  <c r="BR31" i="32"/>
  <c r="BR37" i="32"/>
  <c r="BR41" i="32"/>
  <c r="BR45" i="32"/>
  <c r="BR49" i="32"/>
  <c r="BR55" i="32"/>
  <c r="BR57" i="32"/>
  <c r="BR61" i="32"/>
  <c r="BR9" i="32"/>
  <c r="BR13" i="32"/>
  <c r="BR59" i="32"/>
  <c r="BR7" i="32"/>
  <c r="BR11" i="32"/>
  <c r="BR15" i="32"/>
  <c r="BR19" i="32"/>
  <c r="BR4" i="32"/>
  <c r="BR60" i="32"/>
  <c r="BR8" i="32"/>
  <c r="BR20" i="32"/>
  <c r="BR23" i="32"/>
  <c r="BR29" i="32"/>
  <c r="BR33" i="32"/>
  <c r="BR35" i="32"/>
  <c r="BR39" i="32"/>
  <c r="BR43" i="32"/>
  <c r="BR47" i="32"/>
  <c r="BR51" i="32"/>
  <c r="BR53" i="32"/>
  <c r="BR5" i="32"/>
  <c r="BR17" i="32"/>
  <c r="BR21" i="32"/>
  <c r="D25" i="23"/>
  <c r="L8" i="23" l="1"/>
  <c r="F23" i="23"/>
  <c r="F24" i="23"/>
  <c r="H2" i="23"/>
  <c r="G3" i="23"/>
  <c r="E25" i="23"/>
  <c r="G24" i="23" l="1"/>
  <c r="G23" i="23"/>
  <c r="I2" i="23"/>
  <c r="H3" i="23"/>
  <c r="F25" i="23"/>
  <c r="H23" i="23" l="1"/>
  <c r="H24" i="23"/>
  <c r="J2" i="23"/>
  <c r="I3" i="23"/>
  <c r="G25" i="23"/>
  <c r="K2" i="23" l="1"/>
  <c r="J3" i="23"/>
  <c r="I23" i="23"/>
  <c r="I24" i="23"/>
  <c r="H25" i="23"/>
  <c r="J23" i="23" l="1"/>
  <c r="J24" i="23"/>
  <c r="L2" i="23"/>
  <c r="L3" i="23" s="1"/>
  <c r="K3" i="23"/>
  <c r="I25" i="23"/>
  <c r="K24" i="23" l="1"/>
  <c r="K23" i="23"/>
  <c r="L23" i="23"/>
  <c r="L24" i="23"/>
  <c r="J25" i="23"/>
  <c r="K25" i="23" l="1"/>
  <c r="L25" i="23"/>
  <c r="K17" i="23" l="1"/>
  <c r="E18" i="23"/>
  <c r="G18" i="23"/>
  <c r="H18" i="23"/>
  <c r="C18" i="23"/>
  <c r="I18" i="23"/>
  <c r="K18" i="23"/>
  <c r="F18" i="23"/>
  <c r="L13" i="23"/>
  <c r="L18" i="23" s="1"/>
  <c r="D18" i="23"/>
  <c r="B18" i="23"/>
  <c r="J18" i="23"/>
  <c r="C4" i="23"/>
  <c r="L17" i="23" l="1"/>
  <c r="L19" i="23" s="1"/>
  <c r="B17" i="23"/>
  <c r="B19" i="23" s="1"/>
  <c r="H10" i="23"/>
  <c r="J17" i="23"/>
  <c r="J19" i="23" s="1"/>
  <c r="J10" i="23"/>
  <c r="C10" i="23"/>
  <c r="E10" i="23"/>
  <c r="D10" i="23"/>
  <c r="F10" i="23"/>
  <c r="B10" i="23"/>
  <c r="I10" i="23"/>
  <c r="K10" i="23"/>
  <c r="L10" i="23"/>
  <c r="D17" i="23"/>
  <c r="D19" i="23" s="1"/>
  <c r="G10" i="23"/>
  <c r="F17" i="23"/>
  <c r="D4" i="23"/>
  <c r="E4" i="23" s="1"/>
  <c r="F4" i="23" s="1"/>
  <c r="G4" i="23" s="1"/>
  <c r="H4" i="23" s="1"/>
  <c r="I4" i="23" s="1"/>
  <c r="J4" i="23" s="1"/>
  <c r="K4" i="23" s="1"/>
  <c r="L4" i="23" s="1"/>
  <c r="K15" i="23"/>
  <c r="K19" i="23"/>
  <c r="L15" i="23" l="1"/>
  <c r="L21" i="23" s="1"/>
  <c r="L27" i="23" s="1"/>
  <c r="J15" i="23"/>
  <c r="J21" i="23" s="1"/>
  <c r="J27" i="23" s="1"/>
  <c r="B15" i="23"/>
  <c r="B21" i="23" s="1"/>
  <c r="B27" i="23" s="1"/>
  <c r="I15" i="23"/>
  <c r="I17" i="23"/>
  <c r="I19" i="23" s="1"/>
  <c r="D15" i="23"/>
  <c r="D21" i="23" s="1"/>
  <c r="D27" i="23" s="1"/>
  <c r="C15" i="23"/>
  <c r="C17" i="23"/>
  <c r="C19" i="23" s="1"/>
  <c r="E17" i="23"/>
  <c r="E19" i="23" s="1"/>
  <c r="G15" i="23"/>
  <c r="G17" i="23"/>
  <c r="G19" i="23" s="1"/>
  <c r="H17" i="23"/>
  <c r="H19" i="23" s="1"/>
  <c r="E15" i="23"/>
  <c r="F15" i="23"/>
  <c r="F19" i="23"/>
  <c r="H15" i="23"/>
  <c r="D5" i="23"/>
  <c r="C5" i="23"/>
  <c r="K21" i="23"/>
  <c r="K27" i="23" s="1"/>
  <c r="C21" i="23" l="1"/>
  <c r="C27" i="23" s="1"/>
  <c r="I21" i="23"/>
  <c r="I27" i="23" s="1"/>
  <c r="F21" i="23"/>
  <c r="F27" i="23" s="1"/>
  <c r="E21" i="23"/>
  <c r="E27" i="23" s="1"/>
  <c r="H21" i="23"/>
  <c r="H27" i="23" s="1"/>
  <c r="G21" i="23"/>
  <c r="G27" i="23" s="1"/>
  <c r="E5" i="23" l="1"/>
  <c r="F5" i="23" l="1"/>
  <c r="G5" i="23" l="1"/>
  <c r="H5" i="23" l="1"/>
  <c r="I5" i="23" l="1"/>
  <c r="J5" i="23" l="1"/>
  <c r="K5" i="23" l="1"/>
  <c r="L5" i="23" l="1"/>
</calcChain>
</file>

<file path=xl/sharedStrings.xml><?xml version="1.0" encoding="utf-8"?>
<sst xmlns="http://schemas.openxmlformats.org/spreadsheetml/2006/main" count="375" uniqueCount="205">
  <si>
    <t>Municipio</t>
  </si>
  <si>
    <t>Distrito</t>
  </si>
  <si>
    <t>Communidad</t>
  </si>
  <si>
    <t>Nivel de Servicio</t>
  </si>
  <si>
    <t>-</t>
  </si>
  <si>
    <t>Nombre del municipio</t>
  </si>
  <si>
    <t>Sistema cloración</t>
  </si>
  <si>
    <t>Nombre del distrito</t>
  </si>
  <si>
    <t>Nombre de la comunidad</t>
  </si>
  <si>
    <t>Código_comunidad</t>
  </si>
  <si>
    <t>Tipo_sistema</t>
  </si>
  <si>
    <t>Obra de toma</t>
  </si>
  <si>
    <t>Línea de aducción</t>
  </si>
  <si>
    <t>Tanque de almacenamiento</t>
  </si>
  <si>
    <t>Red de distribución</t>
  </si>
  <si>
    <t>Obra_toma</t>
  </si>
  <si>
    <t>año_linea</t>
  </si>
  <si>
    <t>año_tanque</t>
  </si>
  <si>
    <t>año_red</t>
  </si>
  <si>
    <t>año_pozo</t>
  </si>
  <si>
    <t>año_bomba</t>
  </si>
  <si>
    <t>Pozo</t>
  </si>
  <si>
    <t>Año_construccion</t>
  </si>
  <si>
    <t>Vida_activos</t>
  </si>
  <si>
    <t>Estado_obra</t>
  </si>
  <si>
    <t>Estado_linea</t>
  </si>
  <si>
    <t>Estado_tanque</t>
  </si>
  <si>
    <t>Estado_red</t>
  </si>
  <si>
    <t>Estado_pozo</t>
  </si>
  <si>
    <t>Estado_general</t>
  </si>
  <si>
    <t>Gravedad</t>
  </si>
  <si>
    <t>Bombeo</t>
  </si>
  <si>
    <t>Prioridad de Remplazo</t>
  </si>
  <si>
    <t>AÑO</t>
  </si>
  <si>
    <t>Apoyo Directo (actual)</t>
  </si>
  <si>
    <t>Número de familias total</t>
  </si>
  <si>
    <t>Total de familias</t>
  </si>
  <si>
    <t>Familias con accesso</t>
  </si>
  <si>
    <t>Nivel de servicio</t>
  </si>
  <si>
    <t xml:space="preserve">Personas por conexión: </t>
  </si>
  <si>
    <t>Sistemas nuevos</t>
  </si>
  <si>
    <t>VIABLE</t>
  </si>
  <si>
    <t>MARGINAL</t>
  </si>
  <si>
    <t>NO VIABLE</t>
  </si>
  <si>
    <t>SAP + POZO BOMBEO NUEVO</t>
  </si>
  <si>
    <t>&gt; 866</t>
  </si>
  <si>
    <t>SAP GRAVEDAD NUEVO</t>
  </si>
  <si>
    <t>&gt; 931</t>
  </si>
  <si>
    <t>SAP + POZO BOMBEO MEJORADO</t>
  </si>
  <si>
    <t>&gt; 820</t>
  </si>
  <si>
    <t>SAP GRAVEDAD MEJORAM</t>
  </si>
  <si>
    <t>Costo de inversión en ampliación</t>
  </si>
  <si>
    <t>Costo de inversión en sistemas nuevos</t>
  </si>
  <si>
    <t>Contraparte de las comunidades a sistemas nuevos</t>
  </si>
  <si>
    <t>Apoyo directo (ideal)</t>
  </si>
  <si>
    <t>Contraparte comunitario sistemas nuevos</t>
  </si>
  <si>
    <t>Contraparte comunitario ampliaciones y remplazos</t>
  </si>
  <si>
    <t>Financiamiento a movilizar por municipio para apoyo</t>
  </si>
  <si>
    <t>Total financiamiento a movilizar</t>
  </si>
  <si>
    <t>Pozos</t>
  </si>
  <si>
    <t>año_obra toma</t>
  </si>
  <si>
    <t>Fuente: reglamento técnico parametros diseno sistemas de agua</t>
  </si>
  <si>
    <t>Bomba y equipo electromecánico</t>
  </si>
  <si>
    <t>Estación de bombeo (cárcamo o caseta)</t>
  </si>
  <si>
    <t>Estación de bombeo</t>
  </si>
  <si>
    <t>año_estación</t>
  </si>
  <si>
    <t>Bomba</t>
  </si>
  <si>
    <t>Estado_estación</t>
  </si>
  <si>
    <t>Estado bomba</t>
  </si>
  <si>
    <t>Planta tratamiento</t>
  </si>
  <si>
    <t>Ano_planta</t>
  </si>
  <si>
    <t>Estado_planta</t>
  </si>
  <si>
    <t>Planta de tratamiento</t>
  </si>
  <si>
    <t>Número de personas por familia</t>
  </si>
  <si>
    <t>Población total al inicio del año</t>
  </si>
  <si>
    <t>Población con acceso al inicio del año</t>
  </si>
  <si>
    <t>Numero de sistemas nuevas construidos en el año</t>
  </si>
  <si>
    <t>Datos generales del municipio</t>
  </si>
  <si>
    <t>Tasa de inflación</t>
  </si>
  <si>
    <t>Tipo de sistema</t>
  </si>
  <si>
    <t>Número de familias con acceso a sistema de agua</t>
  </si>
  <si>
    <t>Año de construción del sistema de agua</t>
  </si>
  <si>
    <t>Número de familias sin acceso al sistema de agua?</t>
  </si>
  <si>
    <t>Datos financieros</t>
  </si>
  <si>
    <t>Datos provenientes de otras herramientas: A Qué Costo</t>
  </si>
  <si>
    <t>Datos provenientes de otras herramientas: inversión histórica</t>
  </si>
  <si>
    <t>Según inversión histórica</t>
  </si>
  <si>
    <t>Proyectos de mejoramiento</t>
  </si>
  <si>
    <t>Tasa de cambio</t>
  </si>
  <si>
    <t>Datos provenientes de otras herramientas: apoyo directo</t>
  </si>
  <si>
    <t>Gasto actual annual per persona en apoyo</t>
  </si>
  <si>
    <t>Gasto requerido annual per persona en apoyo</t>
  </si>
  <si>
    <t>Datos de referencia: vida útil</t>
  </si>
  <si>
    <t>Sistema completo</t>
  </si>
  <si>
    <t>Leyenda</t>
  </si>
  <si>
    <t>Datos a ser llenados</t>
  </si>
  <si>
    <t>Valores de referencia de documentos técnicos del sector</t>
  </si>
  <si>
    <t>Resultado de cálculos</t>
  </si>
  <si>
    <t>Unidad</t>
  </si>
  <si>
    <t>%</t>
  </si>
  <si>
    <t>Número de personas</t>
  </si>
  <si>
    <t>Valor usado en cálculos</t>
  </si>
  <si>
    <t>Variable</t>
  </si>
  <si>
    <t>Valor</t>
  </si>
  <si>
    <t>Observaciones</t>
  </si>
  <si>
    <t>Taza de crecimiento de la población</t>
  </si>
  <si>
    <t>Promedio por municipio según INE</t>
  </si>
  <si>
    <t>Población cubierta  al principio de: 2014</t>
  </si>
  <si>
    <t>Ano actual</t>
  </si>
  <si>
    <t>En caso que no se ha aplicado la herramienta de inversión histórica, el valor usado en los cálculos es según datos de referencia</t>
  </si>
  <si>
    <t>Bolivianos por persona</t>
  </si>
  <si>
    <t>Según datos de referencia</t>
  </si>
  <si>
    <t>Idem</t>
  </si>
  <si>
    <t>Promedio de aplicaciones de AQC</t>
  </si>
  <si>
    <t>Familias sin accesso</t>
  </si>
  <si>
    <t>Fuente: MMAyA y BID</t>
  </si>
  <si>
    <t>años</t>
  </si>
  <si>
    <t>Datos de referencia: costos por conexuón para sistemas de menos de 20000 habitantes</t>
  </si>
  <si>
    <t>Total de sistemas con intervención en al año</t>
  </si>
  <si>
    <t>Total de contraparte comunitaria a inversiones</t>
  </si>
  <si>
    <t>Costo unitario de inversión en sistema nuevo</t>
  </si>
  <si>
    <t>Costo unitario de inversión en ampliación</t>
  </si>
  <si>
    <t>Familias sin acesso</t>
  </si>
  <si>
    <t>Costo unitario de inversión en remplazo</t>
  </si>
  <si>
    <t>Costo de inversión en reemplazo</t>
  </si>
  <si>
    <t>Contraparte de las comunidades a ampliaciones y reemplazos</t>
  </si>
  <si>
    <t>Numero de sistemas con reemplazos en el año</t>
  </si>
  <si>
    <t>Costo total de reemplazos</t>
  </si>
  <si>
    <t>Cobertura (% población)</t>
  </si>
  <si>
    <t>Numero de sistemas con ampliaciones en el año</t>
  </si>
  <si>
    <t xml:space="preserve"> Total de inversiones en el año </t>
  </si>
  <si>
    <t>Financiamiento a movilizar por municipio a inversiones</t>
  </si>
  <si>
    <t xml:space="preserve">Costo total de sistemas nuevos </t>
  </si>
  <si>
    <t xml:space="preserve">Costo total de ampliaciones </t>
  </si>
  <si>
    <t>Código único de una comunidad</t>
  </si>
  <si>
    <t>Total de familias viviendo en perimetro del sistema</t>
  </si>
  <si>
    <t>Total de familias en el perimetro sin acceso (según FLOW)</t>
  </si>
  <si>
    <t>Total de familias en el perimetro con acceso segun FLOW)</t>
  </si>
  <si>
    <t>Tipo de sistema de agua</t>
  </si>
  <si>
    <t>Nivel de servicio según FLOW</t>
  </si>
  <si>
    <t>Número de familias</t>
  </si>
  <si>
    <t>Presencia de obra toma. Si: 1; No: blanco</t>
  </si>
  <si>
    <t>Presencia de línea de aducción o de impulsión. Si: 1; No: blanco</t>
  </si>
  <si>
    <t>Presencia de tanque de almacemamiento. Si: 1; No: blanco</t>
  </si>
  <si>
    <t>Presencia de red de distribución. Si: 1; No: blanco</t>
  </si>
  <si>
    <t>Presencia de pozo. Si: 1; No: blanco</t>
  </si>
  <si>
    <t>Presencia de estación de bombeo (caseta y cárcamo). Si: 1; No: blanco</t>
  </si>
  <si>
    <t>Presencia de bomba y su equipo electromecánico. Si: 1; No: blanco</t>
  </si>
  <si>
    <t>Presencia de planta de tratamiento. Si: 1; No: blanco</t>
  </si>
  <si>
    <t>Presencia de sistema de cloración. Si: 1; No: blanco</t>
  </si>
  <si>
    <t>Estado físico de la obra toma: 1: normal; 2: mal; 3: no funciona. Dejar en blanco si no hay obra toma</t>
  </si>
  <si>
    <t>Estado físico de la linea de aducción o impulsión: 1: normal; 2: mal; 3: no funciona. Dejar en blanco si no hay obra toma</t>
  </si>
  <si>
    <t>Estado físico del tanque: 1: normal; 2: mal; 3: no funciona. Dejar en blanco si no hay obra toma</t>
  </si>
  <si>
    <t>Estado físico de la red de distribución: 1: normal; 2: mal; 3: no funciona. Dejar en blanco si no hay obra toma</t>
  </si>
  <si>
    <t>Estado físico del pozo: 1: normal; 2: mal; 3: no funciona. Dejar en blanco si no hay obra toma. Si hay varios pozos, usar datos del que se encuentra en estado más critico</t>
  </si>
  <si>
    <t>Estado físico de la estación de bomba: 1: normal; 2: mal; 3: no funciona. Dejar en blanco si no hay obra toma</t>
  </si>
  <si>
    <t>Estado físico de la bomba y su equipo electronmecánico: 1: normal; 2: mal; 3: no funciona. Dejar en blanco si no hay obra toma. Si hay varios usar datos del que se encuentra en estado más critico</t>
  </si>
  <si>
    <t>Estado físico de la planta de tratamiento: 1: normal; 2: mal; 3: no funciona. Dejar en blanco si no hay obra toma</t>
  </si>
  <si>
    <t>Estado físico de sistema de cloracióna: 1: normal; 2: mal; 3: no funciona. Dejar en blanco si no hay obra toma</t>
  </si>
  <si>
    <t>año_sistema cloración</t>
  </si>
  <si>
    <t>Estado_sistema de cloración</t>
  </si>
  <si>
    <t>Vida restante de la obra toma</t>
  </si>
  <si>
    <t>Vida restante de la línea de aducción</t>
  </si>
  <si>
    <t>Vida-restante_Obra</t>
  </si>
  <si>
    <t>Vida-restante_Línea de aducción</t>
  </si>
  <si>
    <t>Vida-restante_Tanque de almacenamiento</t>
  </si>
  <si>
    <t>Vida-restante_Red de distribución</t>
  </si>
  <si>
    <t>Vida-restante_Pozos</t>
  </si>
  <si>
    <t>Vida-restante_Estación de bombeo</t>
  </si>
  <si>
    <t>Vida-restante_Bomba</t>
  </si>
  <si>
    <t>Vida-restante_Planta de tratamiento</t>
  </si>
  <si>
    <t>Vida-restante_Sistema de cloración</t>
  </si>
  <si>
    <t>Vida restante del tanque de almacenamiento</t>
  </si>
  <si>
    <t>Vida restante del pozo</t>
  </si>
  <si>
    <t>Vida restante de la estación de bomba</t>
  </si>
  <si>
    <t>Vida restante de la bomba y su equipo electromecánico</t>
  </si>
  <si>
    <t>Mediano de la vida restante del sistema</t>
  </si>
  <si>
    <t>Vida restante sistema</t>
  </si>
  <si>
    <t>Grado de riesgo que se llegue al fin de la vida útil</t>
  </si>
  <si>
    <t>Estado general del sistema. 1: normal; 2: mal; 3: no funciona; n/a: no hay sistema</t>
  </si>
  <si>
    <t>Grado de prioridad para remplazar el sistema</t>
  </si>
  <si>
    <t>Año en el cual el sistema fue construido por primera vez</t>
  </si>
  <si>
    <t>Año en el cual la obra toma fue construido. Si hubo reconstrucción, Año en el cual la ultima reconstrucción fue realizado. Si no hay: dejar en blanco</t>
  </si>
  <si>
    <t>Año en el cual la líne fue construido. Si hubo reconstrucción, Año en el cual la ultima reconstrucción fue realizado. Si no hay: dejar en blanco</t>
  </si>
  <si>
    <t>Año en el cual el tanque fue construido. Si hubo reconstrucción, Año en el cual la ultima reconstrucción fue realizado. Si no hay: dejar en blanco</t>
  </si>
  <si>
    <t>Año en el cual la red fue construido. Si hubo reconstrucción, Año en el cual la ultima reconstrucción fue realizado. Si no hay: dejar en blanco</t>
  </si>
  <si>
    <t>Año en el cual el pozo fue construido. Si hubo reconstrucción, Año en el cual la ultima reconstrucción fue realizado. Si hay varios pozos, usar los datos del pozo más viejo. Si no hay: dejar en blanco</t>
  </si>
  <si>
    <t>Año en el cual la estación de bombeo fue construido. Si hubo reconstrucción, Año en el cual la ultima reconstrucción fue realizado. Si no hay: dejar en blanco</t>
  </si>
  <si>
    <t>Año en el cual la bomba y su equipo fueron instalados. Si hubo remplazo, Año en el cual el ultimo remplazo fue realizado. Si no hay: dejar en blanco</t>
  </si>
  <si>
    <t>Año en el cual la planta fue construida. Si hubo reconstrucción, Año en el cual la ultima reconstrucción fue realizado. Si no hay: dejar en blanco</t>
  </si>
  <si>
    <t>Año en el cual el sistema de cloracion fue construido. Si hubo reconstrucción, Año en el cual la ultima reconstrucción fue realizado. Si no hay: dejar en blanco</t>
  </si>
  <si>
    <t>Año</t>
  </si>
  <si>
    <t xml:space="preserve">Año </t>
  </si>
  <si>
    <t>Años</t>
  </si>
  <si>
    <t>Vida restante de la red de distribución</t>
  </si>
  <si>
    <t>Vida restante de la planta de tratamiento</t>
  </si>
  <si>
    <t>Vida restante del sistema de cloración</t>
  </si>
  <si>
    <t>Variables</t>
  </si>
  <si>
    <t>Vida_restante del sistema</t>
  </si>
  <si>
    <t>Costo per cápita para inversión en un sistema nuevo</t>
  </si>
  <si>
    <t>$b/persona</t>
  </si>
  <si>
    <t>Costo per cápita para inversión en ampliación del sistema</t>
  </si>
  <si>
    <t>Costo per cápita para inversión en remplazo del sistemao</t>
  </si>
  <si>
    <t>Personas</t>
  </si>
  <si>
    <t>$b</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</si>
</sst>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3" formatCode="_-* #,##0.00_-;\-* #,##0.00_-;_-* &quot;-&quot;??_-;_-@_-"/>
    <numFmt numFmtId="164" formatCode="_(&quot;$&quot;* #,##0.00_);_(&quot;$&quot;* \(#,##0.00\);_(&quot;$&quot;* &quot;-&quot;??_);_(@_)"/>
    <numFmt numFmtId="165" formatCode="0.0"/>
    <numFmt numFmtId="166" formatCode="_(* #,##0_);_(* \(#,##0\);_(* &quot;-&quot;??_);_(@_)"/>
    <numFmt numFmtId="167" formatCode="_-[$$-409]* #,##0.00_ ;_-[$$-409]* \-#,##0.00\ ;_-[$$-409]* &quot;-&quot;??_ ;_-@_ "/>
    <numFmt numFmtId="168" formatCode="_-[$$-409]* #,##0_ ;_-[$$-409]* \-#,##0\ ;_-[$$-409]* &quot;-&quot;??_ ;_-@_ "/>
    <numFmt numFmtId="169" formatCode="0.0%"/>
    <numFmt numFmtId="170" formatCode="_(&quot;$b&quot;\ * #,##0_);_(&quot;$b&quot;\ * \(#,##0\);_(&quot;$b&quot;\ * &quot;-&quot;_);_(@_)"/>
    <numFmt numFmtId="171" formatCode="_-* #,##0_-;\-* #,##0_-;_-* &quot;-&quot;??_-;_-@_-"/>
  </numFmts>
  <fonts count="11"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sz val="11"/>
      <color rgb="FF4A3C31"/>
      <name val="Calibri"/>
      <family val="2"/>
      <scheme val="minor"/>
    </font>
    <font>
      <sz val="11"/>
      <color indexed="8"/>
      <name val="Calibri"/>
      <family val="2"/>
      <scheme val="minor"/>
    </font>
    <font>
      <b/>
      <sz val="11"/>
      <name val="Calibri"/>
      <family val="2"/>
    </font>
    <font>
      <b/>
      <sz val="11"/>
      <color theme="0"/>
      <name val="Calibri"/>
      <family val="2"/>
      <scheme val="minor"/>
    </font>
    <font>
      <b/>
      <sz val="11"/>
      <color rgb="FF4A3C31"/>
      <name val="Calibri"/>
      <family val="2"/>
      <scheme val="minor"/>
    </font>
    <font>
      <b/>
      <i/>
      <sz val="11"/>
      <color rgb="FF4A3C31"/>
      <name val="Calibri"/>
      <family val="2"/>
      <scheme val="minor"/>
    </font>
    <font>
      <b/>
      <sz val="11"/>
      <color indexed="8"/>
      <name val="Calibri"/>
      <family val="2"/>
      <scheme val="minor"/>
    </font>
  </fonts>
  <fills count="7">
    <fill>
      <patternFill patternType="none"/>
    </fill>
    <fill>
      <patternFill patternType="gray125"/>
    </fill>
    <fill>
      <patternFill patternType="solid">
        <fgColor rgb="FFFFFF00"/>
        <bgColor indexed="64"/>
      </patternFill>
    </fill>
    <fill>
      <patternFill patternType="solid">
        <fgColor rgb="FF72B5CC"/>
        <bgColor indexed="64"/>
      </patternFill>
    </fill>
    <fill>
      <patternFill patternType="solid">
        <fgColor rgb="FFE0DED8"/>
        <bgColor indexed="64"/>
      </patternFill>
    </fill>
    <fill>
      <patternFill patternType="solid">
        <fgColor rgb="FFFFC000"/>
        <bgColor indexed="64"/>
      </patternFill>
    </fill>
    <fill>
      <patternFill patternType="solid">
        <fgColor theme="9" tint="0.79998168889431442"/>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top/>
      <bottom style="double">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diagonal/>
    </border>
    <border>
      <left style="medium">
        <color indexed="64"/>
      </left>
      <right/>
      <top style="thin">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9">
    <xf numFmtId="0" fontId="0" fillId="0" borderId="0"/>
    <xf numFmtId="0" fontId="1" fillId="0" borderId="0"/>
    <xf numFmtId="0" fontId="3" fillId="0" borderId="0"/>
    <xf numFmtId="16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0" fontId="5" fillId="0" borderId="0"/>
  </cellStyleXfs>
  <cellXfs count="216">
    <xf numFmtId="0" fontId="0" fillId="0" borderId="0" xfId="0"/>
    <xf numFmtId="0" fontId="2" fillId="0" borderId="1" xfId="0" applyFont="1" applyBorder="1" applyAlignment="1">
      <alignment horizontal="center"/>
    </xf>
    <xf numFmtId="0" fontId="2" fillId="0" borderId="0" xfId="0" applyFont="1"/>
    <xf numFmtId="0" fontId="0" fillId="0" borderId="0" xfId="0"/>
    <xf numFmtId="0" fontId="0" fillId="0" borderId="0" xfId="0" applyFont="1" applyBorder="1"/>
    <xf numFmtId="0" fontId="0" fillId="0" borderId="0" xfId="0" applyFont="1" applyFill="1" applyBorder="1"/>
    <xf numFmtId="0" fontId="0" fillId="0" borderId="0" xfId="0" applyBorder="1"/>
    <xf numFmtId="9" fontId="0" fillId="0" borderId="0" xfId="5" applyFont="1"/>
    <xf numFmtId="170" fontId="4" fillId="0" borderId="0" xfId="3" applyNumberFormat="1" applyFont="1" applyFill="1" applyBorder="1"/>
    <xf numFmtId="170" fontId="4" fillId="0" borderId="13" xfId="3" applyNumberFormat="1" applyFont="1" applyFill="1" applyBorder="1"/>
    <xf numFmtId="0" fontId="2" fillId="0" borderId="0" xfId="0" applyFont="1" applyBorder="1" applyAlignment="1">
      <alignment wrapText="1"/>
    </xf>
    <xf numFmtId="0" fontId="5" fillId="0" borderId="0" xfId="8"/>
    <xf numFmtId="0" fontId="0" fillId="0" borderId="0" xfId="0" applyFont="1"/>
    <xf numFmtId="0" fontId="0" fillId="0" borderId="0" xfId="0" applyFont="1" applyAlignment="1">
      <alignment horizontal="left"/>
    </xf>
    <xf numFmtId="0" fontId="0" fillId="0" borderId="1" xfId="0" applyFont="1" applyBorder="1"/>
    <xf numFmtId="0" fontId="0" fillId="0" borderId="2" xfId="0" applyFont="1" applyBorder="1"/>
    <xf numFmtId="168" fontId="0" fillId="0" borderId="0" xfId="0" applyNumberFormat="1" applyFont="1"/>
    <xf numFmtId="167" fontId="0" fillId="0" borderId="0" xfId="0" applyNumberFormat="1" applyFont="1"/>
    <xf numFmtId="166" fontId="7" fillId="3" borderId="9" xfId="6" applyNumberFormat="1" applyFont="1" applyFill="1" applyBorder="1" applyAlignment="1">
      <alignment vertical="center" wrapText="1"/>
    </xf>
    <xf numFmtId="0" fontId="7" fillId="3" borderId="10" xfId="6" applyNumberFormat="1" applyFont="1" applyFill="1" applyBorder="1" applyAlignment="1">
      <alignment horizontal="center" vertical="center" wrapText="1"/>
    </xf>
    <xf numFmtId="170" fontId="4" fillId="0" borderId="1" xfId="3" applyNumberFormat="1" applyFont="1" applyFill="1" applyBorder="1"/>
    <xf numFmtId="1" fontId="0" fillId="0" borderId="1" xfId="0" applyNumberFormat="1" applyFont="1" applyBorder="1" applyAlignment="1">
      <alignment horizontal="left"/>
    </xf>
    <xf numFmtId="1" fontId="0" fillId="0" borderId="2" xfId="0" applyNumberFormat="1" applyFont="1" applyBorder="1" applyAlignment="1">
      <alignment horizontal="left"/>
    </xf>
    <xf numFmtId="170" fontId="4" fillId="0" borderId="2" xfId="3" applyNumberFormat="1" applyFont="1" applyFill="1" applyBorder="1"/>
    <xf numFmtId="171" fontId="0" fillId="0" borderId="1" xfId="6" applyNumberFormat="1" applyFont="1" applyBorder="1"/>
    <xf numFmtId="0" fontId="0" fillId="0" borderId="1" xfId="0" applyBorder="1"/>
    <xf numFmtId="0" fontId="0" fillId="0" borderId="18" xfId="0" applyFont="1" applyBorder="1"/>
    <xf numFmtId="0" fontId="0" fillId="0" borderId="17" xfId="0" applyBorder="1"/>
    <xf numFmtId="171" fontId="0" fillId="0" borderId="0" xfId="6" applyNumberFormat="1" applyFont="1" applyBorder="1"/>
    <xf numFmtId="0" fontId="0" fillId="0" borderId="0" xfId="0" applyFill="1"/>
    <xf numFmtId="165" fontId="0" fillId="0" borderId="0" xfId="0" applyNumberFormat="1" applyFill="1"/>
    <xf numFmtId="0" fontId="0" fillId="0" borderId="7" xfId="0" applyFont="1" applyBorder="1"/>
    <xf numFmtId="0" fontId="0" fillId="0" borderId="5" xfId="0" applyBorder="1"/>
    <xf numFmtId="0" fontId="0" fillId="0" borderId="1" xfId="0" applyFont="1" applyFill="1" applyBorder="1"/>
    <xf numFmtId="0" fontId="0" fillId="5" borderId="1" xfId="0" applyFill="1" applyBorder="1"/>
    <xf numFmtId="0" fontId="0" fillId="0" borderId="1" xfId="0" applyFill="1" applyBorder="1"/>
    <xf numFmtId="0" fontId="0" fillId="0" borderId="2" xfId="0" applyFill="1" applyBorder="1"/>
    <xf numFmtId="0" fontId="0" fillId="0" borderId="18" xfId="0" applyFill="1" applyBorder="1"/>
    <xf numFmtId="0" fontId="0" fillId="0" borderId="2" xfId="0" applyBorder="1"/>
    <xf numFmtId="0" fontId="0" fillId="0" borderId="7" xfId="0" applyFill="1" applyBorder="1"/>
    <xf numFmtId="0" fontId="0" fillId="0" borderId="17" xfId="0" applyFill="1" applyBorder="1"/>
    <xf numFmtId="0" fontId="0" fillId="6" borderId="1" xfId="0" applyFill="1" applyBorder="1"/>
    <xf numFmtId="0" fontId="2" fillId="0" borderId="3" xfId="0" applyFont="1" applyBorder="1"/>
    <xf numFmtId="0" fontId="2" fillId="0" borderId="4" xfId="0" applyFont="1" applyBorder="1"/>
    <xf numFmtId="0" fontId="2" fillId="0" borderId="5" xfId="0" applyFont="1" applyBorder="1"/>
    <xf numFmtId="9" fontId="0" fillId="0" borderId="0" xfId="5" applyFont="1" applyFill="1" applyBorder="1"/>
    <xf numFmtId="0" fontId="2" fillId="0" borderId="1" xfId="0" applyFont="1" applyFill="1" applyBorder="1" applyAlignment="1">
      <alignment horizontal="left" wrapText="1"/>
    </xf>
    <xf numFmtId="0" fontId="0" fillId="0" borderId="8" xfId="0" applyFont="1" applyFill="1" applyBorder="1"/>
    <xf numFmtId="171" fontId="0" fillId="0" borderId="8" xfId="6" applyNumberFormat="1" applyFont="1" applyBorder="1"/>
    <xf numFmtId="0" fontId="0" fillId="0" borderId="4" xfId="0" applyBorder="1"/>
    <xf numFmtId="0" fontId="0" fillId="0" borderId="8" xfId="0" applyBorder="1"/>
    <xf numFmtId="0" fontId="2" fillId="0" borderId="2" xfId="0" applyFont="1" applyBorder="1" applyAlignment="1">
      <alignment horizontal="center"/>
    </xf>
    <xf numFmtId="0" fontId="0" fillId="0" borderId="18" xfId="0" applyBorder="1"/>
    <xf numFmtId="0" fontId="0" fillId="0" borderId="17" xfId="0" applyFont="1" applyBorder="1"/>
    <xf numFmtId="0" fontId="2" fillId="0" borderId="1" xfId="0" applyFont="1" applyBorder="1"/>
    <xf numFmtId="0" fontId="2" fillId="0" borderId="18" xfId="0" applyFont="1" applyBorder="1"/>
    <xf numFmtId="0" fontId="0" fillId="0" borderId="8" xfId="0" applyFont="1" applyBorder="1"/>
    <xf numFmtId="0" fontId="2" fillId="0" borderId="1" xfId="0" applyFont="1" applyFill="1" applyBorder="1"/>
    <xf numFmtId="0" fontId="2" fillId="0" borderId="11" xfId="0" applyFont="1" applyBorder="1" applyAlignment="1">
      <alignment horizontal="center"/>
    </xf>
    <xf numFmtId="0" fontId="5" fillId="0" borderId="1" xfId="8" applyBorder="1"/>
    <xf numFmtId="0" fontId="5" fillId="0" borderId="1" xfId="8" applyFill="1" applyBorder="1"/>
    <xf numFmtId="0" fontId="6" fillId="5" borderId="3" xfId="8" applyFont="1" applyFill="1" applyBorder="1" applyAlignment="1">
      <alignment horizontal="center" wrapText="1"/>
    </xf>
    <xf numFmtId="0" fontId="6" fillId="5" borderId="4" xfId="8" applyFont="1" applyFill="1" applyBorder="1" applyAlignment="1">
      <alignment horizontal="center" wrapText="1"/>
    </xf>
    <xf numFmtId="0" fontId="10" fillId="5" borderId="4" xfId="8" applyFont="1" applyFill="1" applyBorder="1" applyAlignment="1">
      <alignment wrapText="1"/>
    </xf>
    <xf numFmtId="0" fontId="6" fillId="5" borderId="5" xfId="8" applyFont="1" applyFill="1" applyBorder="1" applyAlignment="1">
      <alignment horizontal="center" wrapText="1"/>
    </xf>
    <xf numFmtId="0" fontId="5" fillId="0" borderId="8" xfId="8" applyBorder="1"/>
    <xf numFmtId="170" fontId="1" fillId="0" borderId="1" xfId="3" applyNumberFormat="1" applyFont="1" applyFill="1" applyBorder="1"/>
    <xf numFmtId="0" fontId="2" fillId="0" borderId="1" xfId="0" applyFont="1" applyFill="1" applyBorder="1" applyAlignment="1">
      <alignment wrapText="1"/>
    </xf>
    <xf numFmtId="0" fontId="0" fillId="2" borderId="18" xfId="0" applyFont="1" applyFill="1" applyBorder="1" applyAlignment="1">
      <alignment wrapText="1"/>
    </xf>
    <xf numFmtId="0" fontId="0" fillId="2" borderId="17" xfId="0" applyFont="1" applyFill="1" applyBorder="1" applyAlignment="1">
      <alignment wrapText="1"/>
    </xf>
    <xf numFmtId="168" fontId="0" fillId="0" borderId="0" xfId="0" applyNumberFormat="1" applyFont="1" applyFill="1"/>
    <xf numFmtId="1" fontId="0" fillId="0" borderId="0" xfId="0" applyNumberFormat="1" applyFont="1" applyFill="1"/>
    <xf numFmtId="0" fontId="0" fillId="0" borderId="0" xfId="0" applyFont="1" applyFill="1"/>
    <xf numFmtId="170" fontId="8" fillId="0" borderId="0" xfId="3" applyNumberFormat="1" applyFont="1" applyFill="1" applyBorder="1"/>
    <xf numFmtId="0" fontId="2" fillId="0" borderId="0" xfId="0" applyFont="1" applyBorder="1"/>
    <xf numFmtId="170" fontId="4" fillId="0" borderId="20" xfId="3" applyNumberFormat="1" applyFont="1" applyFill="1" applyBorder="1"/>
    <xf numFmtId="0" fontId="0" fillId="0" borderId="20" xfId="0" applyFont="1" applyBorder="1"/>
    <xf numFmtId="0" fontId="0" fillId="0" borderId="13" xfId="0" applyFont="1" applyBorder="1"/>
    <xf numFmtId="0" fontId="8" fillId="4" borderId="20" xfId="6" applyNumberFormat="1" applyFont="1" applyFill="1" applyBorder="1" applyAlignment="1">
      <alignment horizontal="center"/>
    </xf>
    <xf numFmtId="9" fontId="0" fillId="0" borderId="10" xfId="5" applyFont="1" applyBorder="1"/>
    <xf numFmtId="171" fontId="0" fillId="0" borderId="20" xfId="0" applyNumberFormat="1" applyFont="1" applyBorder="1"/>
    <xf numFmtId="171" fontId="0" fillId="0" borderId="20" xfId="6" applyNumberFormat="1" applyFont="1" applyBorder="1"/>
    <xf numFmtId="171" fontId="0" fillId="0" borderId="12" xfId="0" applyNumberFormat="1" applyFont="1" applyBorder="1"/>
    <xf numFmtId="171" fontId="0" fillId="0" borderId="12" xfId="6" applyNumberFormat="1" applyFont="1" applyBorder="1"/>
    <xf numFmtId="0" fontId="9" fillId="4" borderId="21" xfId="0" applyFont="1" applyFill="1" applyBorder="1" applyAlignment="1"/>
    <xf numFmtId="0" fontId="0" fillId="0" borderId="20" xfId="0" applyNumberFormat="1" applyFont="1" applyBorder="1" applyAlignment="1">
      <alignment vertical="center"/>
    </xf>
    <xf numFmtId="0" fontId="0" fillId="0" borderId="12" xfId="0" applyNumberFormat="1" applyFont="1" applyBorder="1" applyAlignment="1">
      <alignment vertical="center"/>
    </xf>
    <xf numFmtId="0" fontId="0" fillId="0" borderId="10" xfId="5" applyNumberFormat="1" applyFont="1" applyBorder="1" applyAlignment="1">
      <alignment vertical="center"/>
    </xf>
    <xf numFmtId="0" fontId="0" fillId="0" borderId="0" xfId="0" applyNumberFormat="1" applyFont="1" applyFill="1" applyAlignment="1">
      <alignment vertical="center"/>
    </xf>
    <xf numFmtId="0" fontId="0" fillId="0" borderId="0" xfId="0" applyNumberFormat="1" applyFont="1" applyBorder="1" applyAlignment="1">
      <alignment vertical="center"/>
    </xf>
    <xf numFmtId="0" fontId="0" fillId="0" borderId="13" xfId="0" applyNumberFormat="1" applyFont="1" applyBorder="1" applyAlignment="1">
      <alignment vertical="center"/>
    </xf>
    <xf numFmtId="0" fontId="2" fillId="0" borderId="0" xfId="0" applyNumberFormat="1" applyFont="1" applyBorder="1" applyAlignment="1">
      <alignment vertical="center"/>
    </xf>
    <xf numFmtId="0" fontId="4" fillId="0" borderId="20" xfId="3" applyNumberFormat="1" applyFont="1" applyFill="1" applyBorder="1" applyAlignment="1">
      <alignment vertical="center"/>
    </xf>
    <xf numFmtId="0" fontId="4" fillId="0" borderId="0" xfId="3" applyNumberFormat="1" applyFont="1" applyFill="1" applyBorder="1" applyAlignment="1">
      <alignment vertical="center"/>
    </xf>
    <xf numFmtId="0" fontId="4" fillId="0" borderId="13" xfId="3" applyNumberFormat="1" applyFont="1" applyFill="1" applyBorder="1" applyAlignment="1">
      <alignment vertical="center"/>
    </xf>
    <xf numFmtId="0" fontId="8" fillId="0" borderId="0" xfId="3" applyNumberFormat="1" applyFont="1" applyFill="1" applyBorder="1" applyAlignment="1">
      <alignment vertical="center"/>
    </xf>
    <xf numFmtId="170" fontId="2" fillId="0" borderId="0" xfId="0" applyNumberFormat="1" applyFont="1" applyBorder="1"/>
    <xf numFmtId="0" fontId="0" fillId="0" borderId="1" xfId="0" applyFill="1" applyBorder="1" applyAlignment="1">
      <alignment wrapText="1"/>
    </xf>
    <xf numFmtId="0" fontId="0" fillId="0" borderId="8" xfId="0" applyFill="1" applyBorder="1" applyAlignment="1">
      <alignment wrapText="1"/>
    </xf>
    <xf numFmtId="0" fontId="0" fillId="0" borderId="2" xfId="0" applyFont="1" applyBorder="1" applyAlignment="1">
      <alignment wrapText="1"/>
    </xf>
    <xf numFmtId="0" fontId="0" fillId="0" borderId="1" xfId="0" applyFont="1" applyBorder="1" applyAlignment="1">
      <alignment horizontal="center" vertical="center" wrapText="1"/>
    </xf>
    <xf numFmtId="0" fontId="0" fillId="0" borderId="1" xfId="0" applyFont="1" applyFill="1" applyBorder="1" applyAlignment="1">
      <alignment wrapText="1"/>
    </xf>
    <xf numFmtId="0" fontId="0" fillId="0" borderId="18" xfId="0" applyFont="1" applyFill="1" applyBorder="1" applyAlignment="1">
      <alignment wrapText="1"/>
    </xf>
    <xf numFmtId="0" fontId="0" fillId="0" borderId="0" xfId="0" applyFont="1" applyAlignment="1">
      <alignment wrapText="1"/>
    </xf>
    <xf numFmtId="0" fontId="0" fillId="0" borderId="2" xfId="0" applyFill="1" applyBorder="1" applyAlignment="1">
      <alignment horizontal="right" wrapText="1"/>
    </xf>
    <xf numFmtId="170" fontId="4" fillId="0" borderId="1" xfId="3" applyNumberFormat="1" applyFont="1" applyFill="1" applyBorder="1" applyAlignment="1">
      <alignment wrapText="1"/>
    </xf>
    <xf numFmtId="0" fontId="0" fillId="0" borderId="1" xfId="0" applyFont="1" applyBorder="1" applyAlignment="1">
      <alignment wrapText="1"/>
    </xf>
    <xf numFmtId="0" fontId="0" fillId="0" borderId="18" xfId="0" applyFont="1" applyBorder="1" applyAlignment="1">
      <alignment wrapText="1"/>
    </xf>
    <xf numFmtId="0" fontId="0" fillId="0" borderId="0" xfId="0" applyFill="1" applyBorder="1" applyAlignment="1">
      <alignment wrapText="1"/>
    </xf>
    <xf numFmtId="0" fontId="0" fillId="0" borderId="0" xfId="0" applyFont="1" applyBorder="1" applyAlignment="1">
      <alignment wrapText="1"/>
    </xf>
    <xf numFmtId="0" fontId="0" fillId="0" borderId="18" xfId="0" applyBorder="1" applyAlignment="1">
      <alignment wrapText="1"/>
    </xf>
    <xf numFmtId="0" fontId="0" fillId="0" borderId="0" xfId="0" applyAlignment="1">
      <alignment wrapText="1"/>
    </xf>
    <xf numFmtId="0" fontId="0" fillId="0" borderId="0" xfId="0" applyBorder="1" applyAlignment="1">
      <alignment wrapText="1"/>
    </xf>
    <xf numFmtId="0" fontId="0" fillId="0" borderId="2" xfId="0" applyFill="1" applyBorder="1" applyAlignment="1">
      <alignment wrapText="1"/>
    </xf>
    <xf numFmtId="0" fontId="0" fillId="0" borderId="1" xfId="0" applyBorder="1" applyAlignment="1">
      <alignment wrapText="1"/>
    </xf>
    <xf numFmtId="0" fontId="0" fillId="0" borderId="18" xfId="0" applyFill="1" applyBorder="1" applyAlignment="1">
      <alignment wrapText="1"/>
    </xf>
    <xf numFmtId="0" fontId="0" fillId="0" borderId="0" xfId="0" applyFill="1" applyAlignment="1">
      <alignment wrapText="1"/>
    </xf>
    <xf numFmtId="0" fontId="0" fillId="0" borderId="2" xfId="0" applyFill="1" applyBorder="1" applyAlignment="1">
      <alignment horizontal="left" wrapText="1"/>
    </xf>
    <xf numFmtId="0" fontId="0" fillId="0" borderId="7" xfId="0" applyFill="1" applyBorder="1" applyAlignment="1">
      <alignment horizontal="right" wrapText="1"/>
    </xf>
    <xf numFmtId="170" fontId="4" fillId="0" borderId="8" xfId="3" applyNumberFormat="1" applyFont="1" applyFill="1" applyBorder="1" applyAlignment="1">
      <alignment wrapText="1"/>
    </xf>
    <xf numFmtId="0" fontId="0" fillId="0" borderId="8" xfId="0" applyFont="1" applyBorder="1" applyAlignment="1">
      <alignment wrapText="1"/>
    </xf>
    <xf numFmtId="0" fontId="0" fillId="0" borderId="17" xfId="0" applyFill="1" applyBorder="1" applyAlignment="1">
      <alignment wrapText="1"/>
    </xf>
    <xf numFmtId="0" fontId="0" fillId="0" borderId="7" xfId="0" applyFont="1" applyBorder="1" applyAlignment="1">
      <alignment wrapText="1"/>
    </xf>
    <xf numFmtId="165" fontId="0" fillId="0" borderId="0" xfId="0" applyNumberFormat="1" applyFill="1" applyAlignment="1">
      <alignment wrapText="1"/>
    </xf>
    <xf numFmtId="0" fontId="0" fillId="0" borderId="22" xfId="0" applyFont="1" applyBorder="1"/>
    <xf numFmtId="0" fontId="0" fillId="0" borderId="23" xfId="0" applyBorder="1"/>
    <xf numFmtId="0" fontId="0" fillId="0" borderId="11" xfId="0" applyFill="1" applyBorder="1" applyAlignment="1">
      <alignment wrapText="1"/>
    </xf>
    <xf numFmtId="0" fontId="0" fillId="0" borderId="19" xfId="0" applyFill="1" applyBorder="1" applyAlignment="1">
      <alignment wrapText="1"/>
    </xf>
    <xf numFmtId="0" fontId="2" fillId="0" borderId="24" xfId="0" applyFont="1" applyFill="1" applyBorder="1" applyAlignment="1">
      <alignment horizontal="left" wrapText="1"/>
    </xf>
    <xf numFmtId="0" fontId="2" fillId="0" borderId="25" xfId="0" applyFont="1" applyFill="1" applyBorder="1" applyAlignment="1">
      <alignment horizontal="left" wrapText="1"/>
    </xf>
    <xf numFmtId="0" fontId="2" fillId="0" borderId="26" xfId="0" applyFont="1" applyFill="1" applyBorder="1" applyAlignment="1">
      <alignment horizontal="left" wrapText="1"/>
    </xf>
    <xf numFmtId="0" fontId="2" fillId="5" borderId="24" xfId="0" applyFont="1" applyFill="1" applyBorder="1" applyAlignment="1">
      <alignment horizontal="center" wrapText="1"/>
    </xf>
    <xf numFmtId="0" fontId="2" fillId="5" borderId="25" xfId="0" applyFont="1" applyFill="1" applyBorder="1" applyAlignment="1">
      <alignment horizontal="center" wrapText="1"/>
    </xf>
    <xf numFmtId="0" fontId="2" fillId="5" borderId="24" xfId="0" applyFont="1" applyFill="1" applyBorder="1" applyAlignment="1">
      <alignment horizontal="left" wrapText="1"/>
    </xf>
    <xf numFmtId="0" fontId="2" fillId="5" borderId="25" xfId="0" applyFont="1" applyFill="1" applyBorder="1" applyAlignment="1">
      <alignment horizontal="left" wrapText="1"/>
    </xf>
    <xf numFmtId="0" fontId="2" fillId="5" borderId="26" xfId="0" applyFont="1" applyFill="1" applyBorder="1" applyAlignment="1">
      <alignment horizontal="left" wrapText="1"/>
    </xf>
    <xf numFmtId="0" fontId="2" fillId="0" borderId="26" xfId="0" applyFont="1" applyFill="1" applyBorder="1" applyAlignment="1">
      <alignment wrapText="1"/>
    </xf>
    <xf numFmtId="0" fontId="0" fillId="0" borderId="1" xfId="0" applyFont="1" applyBorder="1" applyAlignment="1">
      <alignment horizontal="center" wrapText="1"/>
    </xf>
    <xf numFmtId="0" fontId="0" fillId="0" borderId="3" xfId="0" applyFont="1" applyBorder="1" applyAlignment="1">
      <alignment horizontal="center" vertical="top" wrapText="1"/>
    </xf>
    <xf numFmtId="0" fontId="0" fillId="0" borderId="4" xfId="0" applyFont="1" applyBorder="1" applyAlignment="1">
      <alignment horizontal="center" vertical="top" wrapText="1"/>
    </xf>
    <xf numFmtId="0" fontId="0" fillId="0" borderId="5" xfId="0" applyFont="1" applyBorder="1" applyAlignment="1">
      <alignment horizontal="center" vertical="top" wrapText="1"/>
    </xf>
    <xf numFmtId="0" fontId="0" fillId="0" borderId="2" xfId="0" applyFont="1" applyBorder="1" applyAlignment="1">
      <alignment horizontal="center" wrapText="1"/>
    </xf>
    <xf numFmtId="0" fontId="0" fillId="0" borderId="18" xfId="0" applyFont="1" applyBorder="1" applyAlignment="1">
      <alignment horizontal="center" wrapText="1"/>
    </xf>
    <xf numFmtId="0" fontId="2" fillId="5" borderId="26" xfId="0" applyFont="1" applyFill="1" applyBorder="1" applyAlignment="1">
      <alignment horizontal="center" wrapText="1"/>
    </xf>
    <xf numFmtId="0" fontId="2" fillId="0" borderId="6" xfId="0" applyFont="1" applyBorder="1" applyAlignment="1">
      <alignment vertical="top" wrapText="1"/>
    </xf>
    <xf numFmtId="0" fontId="2" fillId="0" borderId="6" xfId="0" applyFont="1" applyBorder="1" applyAlignment="1">
      <alignment wrapText="1"/>
    </xf>
    <xf numFmtId="0" fontId="0" fillId="0" borderId="3" xfId="0" applyFont="1" applyBorder="1" applyAlignment="1">
      <alignment vertical="top" wrapText="1"/>
    </xf>
    <xf numFmtId="0" fontId="0" fillId="0" borderId="4" xfId="0" applyFont="1" applyBorder="1" applyAlignment="1">
      <alignment vertical="top" wrapText="1"/>
    </xf>
    <xf numFmtId="0" fontId="0" fillId="0" borderId="5" xfId="0" applyFont="1" applyBorder="1" applyAlignment="1">
      <alignment vertical="top" wrapText="1"/>
    </xf>
    <xf numFmtId="0" fontId="0" fillId="0" borderId="1" xfId="0" applyFont="1" applyBorder="1" applyAlignment="1">
      <alignment horizontal="left" wrapText="1"/>
    </xf>
    <xf numFmtId="0" fontId="2" fillId="0" borderId="2" xfId="0" applyFont="1" applyBorder="1" applyAlignment="1">
      <alignment wrapText="1"/>
    </xf>
    <xf numFmtId="0" fontId="2" fillId="0" borderId="18" xfId="0" applyFont="1" applyFill="1" applyBorder="1" applyAlignment="1">
      <alignment horizontal="left" wrapText="1"/>
    </xf>
    <xf numFmtId="0" fontId="0" fillId="0" borderId="7" xfId="0" applyBorder="1"/>
    <xf numFmtId="0" fontId="2" fillId="0" borderId="2" xfId="0" applyFont="1" applyFill="1" applyBorder="1" applyAlignment="1">
      <alignment horizontal="left" wrapText="1"/>
    </xf>
    <xf numFmtId="0" fontId="2" fillId="0" borderId="18" xfId="0" applyFont="1" applyFill="1" applyBorder="1" applyAlignment="1">
      <alignment wrapText="1"/>
    </xf>
    <xf numFmtId="170" fontId="4" fillId="0" borderId="18" xfId="3" applyNumberFormat="1" applyFont="1" applyFill="1" applyBorder="1"/>
    <xf numFmtId="170" fontId="1" fillId="0" borderId="8" xfId="3" applyNumberFormat="1" applyFont="1" applyFill="1" applyBorder="1"/>
    <xf numFmtId="170" fontId="4" fillId="0" borderId="8" xfId="3" applyNumberFormat="1" applyFont="1" applyFill="1" applyBorder="1"/>
    <xf numFmtId="170" fontId="4" fillId="0" borderId="17" xfId="3" applyNumberFormat="1" applyFont="1" applyFill="1" applyBorder="1"/>
    <xf numFmtId="1" fontId="0" fillId="0" borderId="18" xfId="0" applyNumberFormat="1" applyFont="1" applyBorder="1" applyAlignment="1">
      <alignment horizontal="left"/>
    </xf>
    <xf numFmtId="1" fontId="0" fillId="0" borderId="7" xfId="0" applyNumberFormat="1" applyFont="1" applyBorder="1" applyAlignment="1">
      <alignment horizontal="left"/>
    </xf>
    <xf numFmtId="1" fontId="0" fillId="0" borderId="8" xfId="0" applyNumberFormat="1" applyFont="1" applyBorder="1" applyAlignment="1">
      <alignment horizontal="left"/>
    </xf>
    <xf numFmtId="1" fontId="0" fillId="0" borderId="17" xfId="0" applyNumberFormat="1" applyFont="1" applyBorder="1" applyAlignment="1">
      <alignment horizontal="left"/>
    </xf>
    <xf numFmtId="0" fontId="0" fillId="0" borderId="2" xfId="0" applyFont="1" applyBorder="1" applyAlignment="1">
      <alignment horizontal="left" wrapText="1"/>
    </xf>
    <xf numFmtId="0" fontId="0" fillId="0" borderId="18" xfId="0" applyFont="1" applyBorder="1" applyAlignment="1">
      <alignment horizontal="left" wrapText="1"/>
    </xf>
    <xf numFmtId="170" fontId="4" fillId="0" borderId="7" xfId="3" applyNumberFormat="1" applyFont="1" applyFill="1" applyBorder="1"/>
    <xf numFmtId="0" fontId="2" fillId="0" borderId="2" xfId="0" applyFont="1" applyBorder="1"/>
    <xf numFmtId="0" fontId="2" fillId="0" borderId="3" xfId="0" applyFont="1" applyBorder="1" applyAlignment="1">
      <alignment horizontal="left" vertical="top" wrapText="1"/>
    </xf>
    <xf numFmtId="0" fontId="0" fillId="0" borderId="4" xfId="0" applyFont="1" applyBorder="1" applyAlignment="1">
      <alignment horizontal="left" vertical="top" wrapText="1"/>
    </xf>
    <xf numFmtId="0" fontId="0" fillId="0" borderId="5" xfId="0" applyFont="1" applyBorder="1" applyAlignment="1">
      <alignment horizontal="left" vertical="top" wrapText="1"/>
    </xf>
    <xf numFmtId="0" fontId="0" fillId="0" borderId="3" xfId="0" applyFont="1" applyBorder="1" applyAlignment="1">
      <alignment horizontal="left" vertical="top" wrapText="1"/>
    </xf>
    <xf numFmtId="0" fontId="0" fillId="0" borderId="0" xfId="0" applyAlignment="1">
      <alignment horizontal="left" vertical="top" wrapText="1"/>
    </xf>
    <xf numFmtId="0" fontId="8" fillId="0" borderId="2" xfId="6" applyNumberFormat="1" applyFont="1" applyFill="1" applyBorder="1" applyAlignment="1">
      <alignment horizontal="left"/>
    </xf>
    <xf numFmtId="0" fontId="8" fillId="0" borderId="1" xfId="6" applyNumberFormat="1" applyFont="1" applyFill="1" applyBorder="1" applyAlignment="1">
      <alignment horizontal="left"/>
    </xf>
    <xf numFmtId="0" fontId="8" fillId="0" borderId="18" xfId="6" applyNumberFormat="1" applyFont="1" applyFill="1" applyBorder="1" applyAlignment="1">
      <alignment horizontal="left"/>
    </xf>
    <xf numFmtId="0" fontId="5" fillId="0" borderId="1" xfId="8" applyNumberFormat="1" applyBorder="1"/>
    <xf numFmtId="0" fontId="5" fillId="0" borderId="8" xfId="8" applyNumberFormat="1" applyBorder="1"/>
    <xf numFmtId="0" fontId="0" fillId="6" borderId="1" xfId="0" applyFill="1" applyBorder="1" applyProtection="1">
      <protection locked="0"/>
    </xf>
    <xf numFmtId="0" fontId="0" fillId="6" borderId="8" xfId="0" applyFill="1" applyBorder="1" applyProtection="1">
      <protection locked="0"/>
    </xf>
    <xf numFmtId="0" fontId="0" fillId="0" borderId="2" xfId="0" applyFont="1" applyBorder="1" applyAlignment="1" applyProtection="1">
      <alignment horizontal="center"/>
      <protection locked="0"/>
    </xf>
    <xf numFmtId="0" fontId="0" fillId="0" borderId="1" xfId="0" applyFont="1" applyFill="1" applyBorder="1" applyAlignment="1" applyProtection="1">
      <alignment horizontal="center"/>
      <protection locked="0"/>
    </xf>
    <xf numFmtId="0" fontId="0" fillId="0" borderId="1" xfId="0" applyFont="1" applyBorder="1" applyAlignment="1" applyProtection="1">
      <alignment horizontal="center"/>
      <protection locked="0"/>
    </xf>
    <xf numFmtId="0" fontId="0" fillId="0" borderId="18" xfId="0" applyFont="1" applyBorder="1" applyAlignment="1" applyProtection="1">
      <alignment horizontal="center"/>
      <protection locked="0"/>
    </xf>
    <xf numFmtId="0" fontId="0" fillId="0" borderId="2" xfId="0" applyFont="1" applyFill="1" applyBorder="1" applyProtection="1">
      <protection locked="0"/>
    </xf>
    <xf numFmtId="0" fontId="0" fillId="0" borderId="1" xfId="0" applyFont="1" applyFill="1" applyBorder="1" applyProtection="1">
      <protection locked="0"/>
    </xf>
    <xf numFmtId="0" fontId="0" fillId="0" borderId="18" xfId="0" applyFont="1" applyFill="1" applyBorder="1" applyProtection="1">
      <protection locked="0"/>
    </xf>
    <xf numFmtId="0" fontId="0" fillId="0" borderId="7" xfId="0" applyFont="1" applyBorder="1" applyAlignment="1" applyProtection="1">
      <alignment horizontal="center"/>
      <protection locked="0"/>
    </xf>
    <xf numFmtId="0" fontId="0" fillId="0" borderId="8" xfId="0" applyFont="1" applyBorder="1" applyAlignment="1" applyProtection="1">
      <alignment horizontal="center"/>
      <protection locked="0"/>
    </xf>
    <xf numFmtId="0" fontId="0" fillId="0" borderId="17" xfId="0" applyFont="1" applyBorder="1" applyAlignment="1" applyProtection="1">
      <alignment horizontal="center"/>
      <protection locked="0"/>
    </xf>
    <xf numFmtId="0" fontId="0" fillId="0" borderId="7" xfId="0" applyFont="1" applyFill="1" applyBorder="1" applyProtection="1">
      <protection locked="0"/>
    </xf>
    <xf numFmtId="0" fontId="0" fillId="0" borderId="8" xfId="0" applyFont="1" applyFill="1" applyBorder="1" applyProtection="1">
      <protection locked="0"/>
    </xf>
    <xf numFmtId="0" fontId="0" fillId="0" borderId="17" xfId="0" applyFont="1" applyFill="1" applyBorder="1" applyProtection="1">
      <protection locked="0"/>
    </xf>
    <xf numFmtId="0" fontId="0" fillId="0" borderId="0" xfId="0" applyFont="1" applyAlignment="1" applyProtection="1">
      <alignment horizontal="center"/>
      <protection locked="0"/>
    </xf>
    <xf numFmtId="0" fontId="0" fillId="0" borderId="0" xfId="0" applyFont="1" applyProtection="1">
      <protection locked="0"/>
    </xf>
    <xf numFmtId="0" fontId="0" fillId="5" borderId="0" xfId="0" applyFont="1" applyFill="1" applyBorder="1" applyProtection="1">
      <protection locked="0"/>
    </xf>
    <xf numFmtId="169" fontId="0" fillId="5" borderId="8" xfId="5" applyNumberFormat="1" applyFont="1" applyFill="1" applyBorder="1" applyProtection="1">
      <protection locked="0"/>
    </xf>
    <xf numFmtId="0" fontId="0" fillId="5" borderId="1" xfId="0" applyFont="1" applyFill="1" applyBorder="1" applyAlignment="1" applyProtection="1">
      <alignment horizontal="right"/>
      <protection locked="0"/>
    </xf>
    <xf numFmtId="169" fontId="0" fillId="5" borderId="1" xfId="5" applyNumberFormat="1" applyFont="1" applyFill="1" applyBorder="1" applyProtection="1">
      <protection locked="0"/>
    </xf>
    <xf numFmtId="0" fontId="0" fillId="5" borderId="1" xfId="5" applyNumberFormat="1" applyFont="1" applyFill="1" applyBorder="1" applyProtection="1">
      <protection locked="0"/>
    </xf>
    <xf numFmtId="170" fontId="4" fillId="5" borderId="1" xfId="3" applyNumberFormat="1" applyFont="1" applyFill="1" applyBorder="1" applyAlignment="1" applyProtection="1">
      <alignment wrapText="1"/>
      <protection locked="0"/>
    </xf>
    <xf numFmtId="170" fontId="4" fillId="5" borderId="8" xfId="3" applyNumberFormat="1" applyFont="1" applyFill="1" applyBorder="1" applyAlignment="1" applyProtection="1">
      <alignment wrapText="1"/>
      <protection locked="0"/>
    </xf>
    <xf numFmtId="9" fontId="0" fillId="5" borderId="1" xfId="5" applyFont="1" applyFill="1" applyBorder="1" applyAlignment="1" applyProtection="1">
      <alignment wrapText="1"/>
      <protection locked="0"/>
    </xf>
    <xf numFmtId="9" fontId="0" fillId="5" borderId="8" xfId="5" applyFont="1" applyFill="1" applyBorder="1" applyAlignment="1" applyProtection="1">
      <alignment wrapText="1"/>
      <protection locked="0"/>
    </xf>
    <xf numFmtId="170" fontId="4" fillId="5" borderId="2" xfId="3" applyNumberFormat="1" applyFont="1" applyFill="1" applyBorder="1" applyProtection="1">
      <protection locked="0"/>
    </xf>
    <xf numFmtId="170" fontId="4" fillId="5" borderId="7" xfId="3" applyNumberFormat="1" applyFont="1" applyFill="1" applyBorder="1" applyProtection="1">
      <protection locked="0"/>
    </xf>
    <xf numFmtId="0" fontId="5" fillId="0" borderId="0" xfId="8" applyProtection="1">
      <protection locked="0"/>
    </xf>
    <xf numFmtId="0" fontId="5" fillId="0" borderId="0" xfId="8" applyNumberFormat="1" applyProtection="1">
      <protection locked="0"/>
    </xf>
    <xf numFmtId="0" fontId="5" fillId="0" borderId="0" xfId="8" applyFill="1" applyProtection="1">
      <protection locked="0"/>
    </xf>
    <xf numFmtId="0" fontId="2" fillId="0" borderId="14" xfId="0" applyFont="1" applyFill="1" applyBorder="1" applyAlignment="1">
      <alignment horizontal="center"/>
    </xf>
    <xf numFmtId="0" fontId="2" fillId="0" borderId="15" xfId="0" applyFont="1" applyFill="1" applyBorder="1" applyAlignment="1">
      <alignment horizontal="center"/>
    </xf>
    <xf numFmtId="0" fontId="2" fillId="0" borderId="16" xfId="0" applyFont="1" applyFill="1" applyBorder="1" applyAlignment="1">
      <alignment horizontal="center"/>
    </xf>
    <xf numFmtId="0" fontId="2" fillId="0" borderId="3" xfId="0" applyFont="1" applyBorder="1" applyAlignment="1">
      <alignment horizontal="center"/>
    </xf>
    <xf numFmtId="0" fontId="2" fillId="0" borderId="4" xfId="0" applyFont="1" applyBorder="1" applyAlignment="1">
      <alignment horizontal="center"/>
    </xf>
    <xf numFmtId="0" fontId="2" fillId="0" borderId="14"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xf>
  </cellXfs>
  <cellStyles count="9">
    <cellStyle name="Comma" xfId="6" builtinId="3"/>
    <cellStyle name="Comma 2" xfId="4"/>
    <cellStyle name="Currency 2" xfId="3"/>
    <cellStyle name="Normal" xfId="0" builtinId="0"/>
    <cellStyle name="Normal 2" xfId="1"/>
    <cellStyle name="Normal 2 2" xfId="2"/>
    <cellStyle name="Normal 2 3" xfId="7"/>
    <cellStyle name="Normal 3" xfId="8"/>
    <cellStyle name="Percent" xfId="5" builtinId="5"/>
  </cellStyles>
  <dxfs count="22">
    <dxf>
      <fill>
        <patternFill>
          <bgColor rgb="FFFFC000"/>
        </patternFill>
      </fill>
    </dxf>
    <dxf>
      <fill>
        <patternFill>
          <bgColor rgb="FFFF0000"/>
        </patternFill>
      </fill>
    </dxf>
    <dxf>
      <font>
        <color auto="1"/>
      </font>
      <fill>
        <patternFill>
          <bgColor rgb="FF92D050"/>
        </patternFill>
      </fill>
    </dxf>
    <dxf>
      <fill>
        <patternFill>
          <bgColor rgb="FFFFC000"/>
        </patternFill>
      </fill>
    </dxf>
    <dxf>
      <fill>
        <patternFill>
          <bgColor rgb="FFFF0000"/>
        </patternFill>
      </fill>
    </dxf>
    <dxf>
      <font>
        <color auto="1"/>
      </font>
      <fill>
        <patternFill>
          <bgColor rgb="FF92D050"/>
        </patternFill>
      </fill>
    </dxf>
    <dxf>
      <fill>
        <patternFill>
          <bgColor rgb="FF0070C0"/>
        </patternFill>
      </fill>
    </dxf>
    <dxf>
      <fill>
        <patternFill>
          <bgColor rgb="FF00B050"/>
        </patternFill>
      </fill>
    </dxf>
    <dxf>
      <fill>
        <patternFill>
          <bgColor rgb="FFFFC000"/>
        </patternFill>
      </fill>
    </dxf>
    <dxf>
      <fill>
        <patternFill>
          <bgColor rgb="FFFF0000"/>
        </patternFill>
      </fill>
    </dxf>
    <dxf>
      <fill>
        <patternFill>
          <bgColor rgb="FF0070C0"/>
        </patternFill>
      </fill>
    </dxf>
    <dxf>
      <fill>
        <patternFill>
          <bgColor rgb="FF00B050"/>
        </patternFill>
      </fill>
    </dxf>
    <dxf>
      <fill>
        <patternFill>
          <bgColor rgb="FFFFC000"/>
        </patternFill>
      </fill>
    </dxf>
    <dxf>
      <fill>
        <patternFill>
          <bgColor rgb="FFFF0000"/>
        </patternFill>
      </fill>
    </dxf>
    <dxf>
      <fill>
        <patternFill>
          <bgColor rgb="FFFFC000"/>
        </patternFill>
      </fill>
    </dxf>
    <dxf>
      <fill>
        <patternFill>
          <bgColor rgb="FFFF0000"/>
        </patternFill>
      </fill>
    </dxf>
    <dxf>
      <font>
        <color auto="1"/>
      </font>
      <fill>
        <patternFill>
          <bgColor rgb="FF92D050"/>
        </patternFill>
      </fill>
    </dxf>
    <dxf>
      <font>
        <color theme="0"/>
      </font>
      <fill>
        <patternFill>
          <bgColor theme="1"/>
        </patternFill>
      </fill>
    </dxf>
    <dxf>
      <fill>
        <patternFill>
          <bgColor rgb="FFFF0000"/>
        </patternFill>
      </fill>
    </dxf>
    <dxf>
      <fill>
        <patternFill>
          <bgColor theme="9"/>
        </patternFill>
      </fill>
    </dxf>
    <dxf>
      <fill>
        <patternFill>
          <bgColor rgb="FFFFFF00"/>
        </patternFill>
      </fill>
    </dxf>
    <dxf>
      <fill>
        <patternFill>
          <bgColor rgb="FF00CC00"/>
        </patternFill>
      </fill>
    </dxf>
  </dxfs>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en-US" sz="1400"/>
              <a:t>Movilización de recursos necesarios</a:t>
            </a:r>
          </a:p>
        </c:rich>
      </c:tx>
      <c:layout/>
      <c:overlay val="1"/>
    </c:title>
    <c:autoTitleDeleted val="0"/>
    <c:plotArea>
      <c:layout>
        <c:manualLayout>
          <c:layoutTarget val="inner"/>
          <c:xMode val="edge"/>
          <c:yMode val="edge"/>
          <c:x val="0.13769178000477214"/>
          <c:y val="8.8030126668948994E-2"/>
          <c:w val="0.79992388451443575"/>
          <c:h val="0.75310144927536227"/>
        </c:manualLayout>
      </c:layout>
      <c:barChart>
        <c:barDir val="col"/>
        <c:grouping val="stacked"/>
        <c:varyColors val="0"/>
        <c:ser>
          <c:idx val="1"/>
          <c:order val="0"/>
          <c:tx>
            <c:v>A movilizar para apoyo directo</c:v>
          </c:tx>
          <c:invertIfNegative val="0"/>
          <c:val>
            <c:numRef>
              <c:f>'6-TSFM'!$B$25:$L$25</c:f>
              <c:numCache>
                <c:formatCode>_("$b"\ * #,##0_);_("$b"\ * \(#,##0\);_("$b"\ * "-"_);_(@_)</c:formatCode>
                <c:ptCount val="11"/>
                <c:pt idx="0">
                  <c:v>0</c:v>
                </c:pt>
                <c:pt idx="1">
                  <c:v>0</c:v>
                </c:pt>
                <c:pt idx="2">
                  <c:v>0</c:v>
                </c:pt>
                <c:pt idx="3">
                  <c:v>0</c:v>
                </c:pt>
                <c:pt idx="4">
                  <c:v>0</c:v>
                </c:pt>
                <c:pt idx="5">
                  <c:v>0</c:v>
                </c:pt>
                <c:pt idx="6">
                  <c:v>0</c:v>
                </c:pt>
                <c:pt idx="7">
                  <c:v>0</c:v>
                </c:pt>
                <c:pt idx="8">
                  <c:v>0</c:v>
                </c:pt>
                <c:pt idx="9">
                  <c:v>0</c:v>
                </c:pt>
                <c:pt idx="10">
                  <c:v>0</c:v>
                </c:pt>
              </c:numCache>
            </c:numRef>
          </c:val>
        </c:ser>
        <c:ser>
          <c:idx val="0"/>
          <c:order val="1"/>
          <c:tx>
            <c:v>A movilizar para inversiones</c:v>
          </c:tx>
          <c:invertIfNegative val="0"/>
          <c:cat>
            <c:numRef>
              <c:f>'6-TSFM'!$B$2:$L$2</c:f>
              <c:numCache>
                <c:formatCode>General</c:formatCode>
                <c:ptCount val="11"/>
                <c:pt idx="0">
                  <c:v>2014</c:v>
                </c:pt>
                <c:pt idx="1">
                  <c:v>2015</c:v>
                </c:pt>
                <c:pt idx="2">
                  <c:v>2016</c:v>
                </c:pt>
                <c:pt idx="3">
                  <c:v>2017</c:v>
                </c:pt>
                <c:pt idx="4">
                  <c:v>2018</c:v>
                </c:pt>
                <c:pt idx="5">
                  <c:v>2019</c:v>
                </c:pt>
                <c:pt idx="6">
                  <c:v>2020</c:v>
                </c:pt>
                <c:pt idx="7">
                  <c:v>2021</c:v>
                </c:pt>
                <c:pt idx="8">
                  <c:v>2022</c:v>
                </c:pt>
                <c:pt idx="9">
                  <c:v>2023</c:v>
                </c:pt>
                <c:pt idx="10">
                  <c:v>2024</c:v>
                </c:pt>
              </c:numCache>
            </c:numRef>
          </c:cat>
          <c:val>
            <c:numRef>
              <c:f>'6-TSFM'!$B$21:$L$21</c:f>
              <c:numCache>
                <c:formatCode>_("$b"\ * #,##0_);_("$b"\ * \(#,##0\);_("$b"\ * "-"_);_(@_)</c:formatCode>
                <c:ptCount val="11"/>
                <c:pt idx="0">
                  <c:v>0</c:v>
                </c:pt>
                <c:pt idx="1">
                  <c:v>0</c:v>
                </c:pt>
                <c:pt idx="2">
                  <c:v>0</c:v>
                </c:pt>
                <c:pt idx="3">
                  <c:v>0</c:v>
                </c:pt>
                <c:pt idx="4">
                  <c:v>0</c:v>
                </c:pt>
                <c:pt idx="5">
                  <c:v>0</c:v>
                </c:pt>
                <c:pt idx="6">
                  <c:v>0</c:v>
                </c:pt>
                <c:pt idx="7">
                  <c:v>0</c:v>
                </c:pt>
                <c:pt idx="8">
                  <c:v>0</c:v>
                </c:pt>
                <c:pt idx="9">
                  <c:v>0</c:v>
                </c:pt>
                <c:pt idx="10">
                  <c:v>0</c:v>
                </c:pt>
              </c:numCache>
            </c:numRef>
          </c:val>
        </c:ser>
        <c:dLbls>
          <c:showLegendKey val="0"/>
          <c:showVal val="0"/>
          <c:showCatName val="0"/>
          <c:showSerName val="0"/>
          <c:showPercent val="0"/>
          <c:showBubbleSize val="0"/>
        </c:dLbls>
        <c:gapWidth val="150"/>
        <c:overlap val="100"/>
        <c:axId val="307928480"/>
        <c:axId val="307929656"/>
      </c:barChart>
      <c:catAx>
        <c:axId val="307928480"/>
        <c:scaling>
          <c:orientation val="minMax"/>
        </c:scaling>
        <c:delete val="0"/>
        <c:axPos val="b"/>
        <c:numFmt formatCode="General" sourceLinked="1"/>
        <c:majorTickMark val="out"/>
        <c:minorTickMark val="none"/>
        <c:tickLblPos val="nextTo"/>
        <c:txPr>
          <a:bodyPr/>
          <a:lstStyle/>
          <a:p>
            <a:pPr>
              <a:defRPr sz="900"/>
            </a:pPr>
            <a:endParaRPr lang="en-US"/>
          </a:p>
        </c:txPr>
        <c:crossAx val="307929656"/>
        <c:crosses val="autoZero"/>
        <c:auto val="1"/>
        <c:lblAlgn val="ctr"/>
        <c:lblOffset val="100"/>
        <c:noMultiLvlLbl val="0"/>
      </c:catAx>
      <c:valAx>
        <c:axId val="307929656"/>
        <c:scaling>
          <c:orientation val="minMax"/>
        </c:scaling>
        <c:delete val="0"/>
        <c:axPos val="l"/>
        <c:majorGridlines/>
        <c:title>
          <c:tx>
            <c:rich>
              <a:bodyPr rot="-5400000" vert="horz"/>
              <a:lstStyle/>
              <a:p>
                <a:pPr>
                  <a:defRPr sz="1000"/>
                </a:pPr>
                <a:r>
                  <a:rPr lang="en-US" sz="1000"/>
                  <a:t>Inversion Necessario</a:t>
                </a:r>
              </a:p>
            </c:rich>
          </c:tx>
          <c:layout/>
          <c:overlay val="0"/>
        </c:title>
        <c:numFmt formatCode="_(&quot;$b&quot;\ * #,##0_);_(&quot;$b&quot;\ * \(#,##0\);_(&quot;$b&quot;\ * &quot;-&quot;_);_(@_)" sourceLinked="1"/>
        <c:majorTickMark val="out"/>
        <c:minorTickMark val="none"/>
        <c:tickLblPos val="nextTo"/>
        <c:crossAx val="307928480"/>
        <c:crosses val="autoZero"/>
        <c:crossBetween val="between"/>
      </c:valAx>
    </c:plotArea>
    <c:legend>
      <c:legendPos val="b"/>
      <c:layout/>
      <c:overlay val="0"/>
      <c:txPr>
        <a:bodyPr/>
        <a:lstStyle/>
        <a:p>
          <a:pPr>
            <a:defRPr sz="1050"/>
          </a:pPr>
          <a:endParaRPr lang="en-US"/>
        </a:p>
      </c:txPr>
    </c:legend>
    <c:plotVisOnly val="1"/>
    <c:dispBlanksAs val="gap"/>
    <c:showDLblsOverMax val="0"/>
  </c:chart>
  <c:txPr>
    <a:bodyPr/>
    <a:lstStyle/>
    <a:p>
      <a:pPr>
        <a:defRPr sz="800"/>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pPr>
            <a:r>
              <a:rPr lang="en-US" sz="1600"/>
              <a:t>Inversión necesaria</a:t>
            </a:r>
          </a:p>
        </c:rich>
      </c:tx>
      <c:layout/>
      <c:overlay val="1"/>
    </c:title>
    <c:autoTitleDeleted val="0"/>
    <c:plotArea>
      <c:layout>
        <c:manualLayout>
          <c:layoutTarget val="inner"/>
          <c:xMode val="edge"/>
          <c:yMode val="edge"/>
          <c:x val="0.14540816033598428"/>
          <c:y val="0.12493483966678079"/>
          <c:w val="0.80312267111592373"/>
          <c:h val="0.65462558484537259"/>
        </c:manualLayout>
      </c:layout>
      <c:barChart>
        <c:barDir val="col"/>
        <c:grouping val="stacked"/>
        <c:varyColors val="0"/>
        <c:ser>
          <c:idx val="3"/>
          <c:order val="0"/>
          <c:tx>
            <c:v>Inversión en apoyo directo</c:v>
          </c:tx>
          <c:invertIfNegative val="0"/>
          <c:val>
            <c:numRef>
              <c:f>'6-TSFM'!$B$24:$L$24</c:f>
              <c:numCache>
                <c:formatCode>_("$b"\ * #,##0_);_("$b"\ * \(#,##0\);_("$b"\ * "-"_);_(@_)</c:formatCode>
                <c:ptCount val="11"/>
                <c:pt idx="0">
                  <c:v>0</c:v>
                </c:pt>
                <c:pt idx="1">
                  <c:v>0</c:v>
                </c:pt>
                <c:pt idx="2">
                  <c:v>0</c:v>
                </c:pt>
                <c:pt idx="3">
                  <c:v>0</c:v>
                </c:pt>
                <c:pt idx="4">
                  <c:v>0</c:v>
                </c:pt>
                <c:pt idx="5">
                  <c:v>0</c:v>
                </c:pt>
                <c:pt idx="6">
                  <c:v>0</c:v>
                </c:pt>
                <c:pt idx="7">
                  <c:v>0</c:v>
                </c:pt>
                <c:pt idx="8">
                  <c:v>0</c:v>
                </c:pt>
                <c:pt idx="9">
                  <c:v>0</c:v>
                </c:pt>
                <c:pt idx="10">
                  <c:v>0</c:v>
                </c:pt>
              </c:numCache>
            </c:numRef>
          </c:val>
        </c:ser>
        <c:ser>
          <c:idx val="0"/>
          <c:order val="1"/>
          <c:tx>
            <c:v>Inversión en sistemas nuevos</c:v>
          </c:tx>
          <c:spPr>
            <a:solidFill>
              <a:schemeClr val="accent2">
                <a:lumMod val="60000"/>
                <a:lumOff val="40000"/>
              </a:schemeClr>
            </a:solidFill>
          </c:spPr>
          <c:invertIfNegative val="0"/>
          <c:cat>
            <c:numRef>
              <c:f>'6-TSFM'!$C$2:$L$2</c:f>
              <c:numCache>
                <c:formatCode>General</c:formatCode>
                <c:ptCount val="10"/>
                <c:pt idx="0">
                  <c:v>2015</c:v>
                </c:pt>
                <c:pt idx="1">
                  <c:v>2016</c:v>
                </c:pt>
                <c:pt idx="2">
                  <c:v>2017</c:v>
                </c:pt>
                <c:pt idx="3">
                  <c:v>2018</c:v>
                </c:pt>
                <c:pt idx="4">
                  <c:v>2019</c:v>
                </c:pt>
                <c:pt idx="5">
                  <c:v>2020</c:v>
                </c:pt>
                <c:pt idx="6">
                  <c:v>2021</c:v>
                </c:pt>
                <c:pt idx="7">
                  <c:v>2022</c:v>
                </c:pt>
                <c:pt idx="8">
                  <c:v>2023</c:v>
                </c:pt>
                <c:pt idx="9">
                  <c:v>2024</c:v>
                </c:pt>
              </c:numCache>
            </c:numRef>
          </c:cat>
          <c:val>
            <c:numRef>
              <c:f>'6-TSFM'!$B$12:$K$12</c:f>
              <c:numCache>
                <c:formatCode>_("$b"\ * #,##0_);_("$b"\ * \(#,##0\);_("$b"\ * "-"_);_(@_)</c:formatCode>
                <c:ptCount val="10"/>
                <c:pt idx="0">
                  <c:v>0</c:v>
                </c:pt>
                <c:pt idx="1">
                  <c:v>0</c:v>
                </c:pt>
                <c:pt idx="2">
                  <c:v>0</c:v>
                </c:pt>
                <c:pt idx="3">
                  <c:v>0</c:v>
                </c:pt>
                <c:pt idx="4">
                  <c:v>0</c:v>
                </c:pt>
                <c:pt idx="5">
                  <c:v>0</c:v>
                </c:pt>
                <c:pt idx="6">
                  <c:v>0</c:v>
                </c:pt>
                <c:pt idx="7">
                  <c:v>0</c:v>
                </c:pt>
                <c:pt idx="8">
                  <c:v>0</c:v>
                </c:pt>
                <c:pt idx="9">
                  <c:v>0</c:v>
                </c:pt>
              </c:numCache>
            </c:numRef>
          </c:val>
        </c:ser>
        <c:ser>
          <c:idx val="1"/>
          <c:order val="2"/>
          <c:tx>
            <c:v>Inversión en ampliaciones</c:v>
          </c:tx>
          <c:invertIfNegative val="0"/>
          <c:cat>
            <c:numRef>
              <c:f>'6-TSFM'!$C$2:$L$2</c:f>
              <c:numCache>
                <c:formatCode>General</c:formatCode>
                <c:ptCount val="10"/>
                <c:pt idx="0">
                  <c:v>2015</c:v>
                </c:pt>
                <c:pt idx="1">
                  <c:v>2016</c:v>
                </c:pt>
                <c:pt idx="2">
                  <c:v>2017</c:v>
                </c:pt>
                <c:pt idx="3">
                  <c:v>2018</c:v>
                </c:pt>
                <c:pt idx="4">
                  <c:v>2019</c:v>
                </c:pt>
                <c:pt idx="5">
                  <c:v>2020</c:v>
                </c:pt>
                <c:pt idx="6">
                  <c:v>2021</c:v>
                </c:pt>
                <c:pt idx="7">
                  <c:v>2022</c:v>
                </c:pt>
                <c:pt idx="8">
                  <c:v>2023</c:v>
                </c:pt>
                <c:pt idx="9">
                  <c:v>2024</c:v>
                </c:pt>
              </c:numCache>
            </c:numRef>
          </c:cat>
          <c:val>
            <c:numRef>
              <c:f>'6-TSFM'!$B$13:$K$13</c:f>
              <c:numCache>
                <c:formatCode>_("$b"\ * #,##0_);_("$b"\ * \(#,##0\);_("$b"\ * "-"_);_(@_)</c:formatCode>
                <c:ptCount val="10"/>
                <c:pt idx="0">
                  <c:v>0</c:v>
                </c:pt>
                <c:pt idx="1">
                  <c:v>0</c:v>
                </c:pt>
                <c:pt idx="2">
                  <c:v>0</c:v>
                </c:pt>
                <c:pt idx="3">
                  <c:v>0</c:v>
                </c:pt>
                <c:pt idx="4">
                  <c:v>0</c:v>
                </c:pt>
                <c:pt idx="5">
                  <c:v>0</c:v>
                </c:pt>
                <c:pt idx="6">
                  <c:v>0</c:v>
                </c:pt>
                <c:pt idx="7">
                  <c:v>0</c:v>
                </c:pt>
                <c:pt idx="8">
                  <c:v>0</c:v>
                </c:pt>
                <c:pt idx="9">
                  <c:v>0</c:v>
                </c:pt>
              </c:numCache>
            </c:numRef>
          </c:val>
        </c:ser>
        <c:ser>
          <c:idx val="2"/>
          <c:order val="3"/>
          <c:tx>
            <c:v>Inversión en reemplazos</c:v>
          </c:tx>
          <c:invertIfNegative val="0"/>
          <c:cat>
            <c:numRef>
              <c:f>'6-TSFM'!$C$2:$L$2</c:f>
              <c:numCache>
                <c:formatCode>General</c:formatCode>
                <c:ptCount val="10"/>
                <c:pt idx="0">
                  <c:v>2015</c:v>
                </c:pt>
                <c:pt idx="1">
                  <c:v>2016</c:v>
                </c:pt>
                <c:pt idx="2">
                  <c:v>2017</c:v>
                </c:pt>
                <c:pt idx="3">
                  <c:v>2018</c:v>
                </c:pt>
                <c:pt idx="4">
                  <c:v>2019</c:v>
                </c:pt>
                <c:pt idx="5">
                  <c:v>2020</c:v>
                </c:pt>
                <c:pt idx="6">
                  <c:v>2021</c:v>
                </c:pt>
                <c:pt idx="7">
                  <c:v>2022</c:v>
                </c:pt>
                <c:pt idx="8">
                  <c:v>2023</c:v>
                </c:pt>
                <c:pt idx="9">
                  <c:v>2024</c:v>
                </c:pt>
              </c:numCache>
            </c:numRef>
          </c:cat>
          <c:val>
            <c:numRef>
              <c:f>'6-TSFM'!$B$14:$K$14</c:f>
              <c:numCache>
                <c:formatCode>_("$b"\ * #,##0_);_("$b"\ * \(#,##0\);_("$b"\ * "-"_);_(@_)</c:formatCode>
                <c:ptCount val="10"/>
                <c:pt idx="0">
                  <c:v>0</c:v>
                </c:pt>
                <c:pt idx="1">
                  <c:v>0</c:v>
                </c:pt>
                <c:pt idx="2">
                  <c:v>0</c:v>
                </c:pt>
                <c:pt idx="3">
                  <c:v>0</c:v>
                </c:pt>
                <c:pt idx="4">
                  <c:v>0</c:v>
                </c:pt>
                <c:pt idx="5">
                  <c:v>0</c:v>
                </c:pt>
                <c:pt idx="6">
                  <c:v>0</c:v>
                </c:pt>
                <c:pt idx="7">
                  <c:v>0</c:v>
                </c:pt>
                <c:pt idx="8">
                  <c:v>0</c:v>
                </c:pt>
                <c:pt idx="9">
                  <c:v>0</c:v>
                </c:pt>
              </c:numCache>
            </c:numRef>
          </c:val>
        </c:ser>
        <c:dLbls>
          <c:showLegendKey val="0"/>
          <c:showVal val="0"/>
          <c:showCatName val="0"/>
          <c:showSerName val="0"/>
          <c:showPercent val="0"/>
          <c:showBubbleSize val="0"/>
        </c:dLbls>
        <c:gapWidth val="150"/>
        <c:overlap val="100"/>
        <c:axId val="307930440"/>
        <c:axId val="307930832"/>
      </c:barChart>
      <c:catAx>
        <c:axId val="307930440"/>
        <c:scaling>
          <c:orientation val="minMax"/>
        </c:scaling>
        <c:delete val="0"/>
        <c:axPos val="b"/>
        <c:numFmt formatCode="General" sourceLinked="1"/>
        <c:majorTickMark val="out"/>
        <c:minorTickMark val="none"/>
        <c:tickLblPos val="nextTo"/>
        <c:crossAx val="307930832"/>
        <c:crosses val="autoZero"/>
        <c:auto val="1"/>
        <c:lblAlgn val="ctr"/>
        <c:lblOffset val="100"/>
        <c:noMultiLvlLbl val="0"/>
      </c:catAx>
      <c:valAx>
        <c:axId val="307930832"/>
        <c:scaling>
          <c:orientation val="minMax"/>
        </c:scaling>
        <c:delete val="0"/>
        <c:axPos val="l"/>
        <c:majorGridlines/>
        <c:numFmt formatCode="_(&quot;$b&quot;\ * #,##0_);_(&quot;$b&quot;\ * \(#,##0\);_(&quot;$b&quot;\ * &quot;-&quot;_);_(@_)" sourceLinked="1"/>
        <c:majorTickMark val="out"/>
        <c:minorTickMark val="none"/>
        <c:tickLblPos val="nextTo"/>
        <c:crossAx val="307930440"/>
        <c:crosses val="autoZero"/>
        <c:crossBetween val="between"/>
      </c:valAx>
    </c:plotArea>
    <c:legend>
      <c:legendPos val="b"/>
      <c:layout/>
      <c:overlay val="0"/>
      <c:txPr>
        <a:bodyPr/>
        <a:lstStyle/>
        <a:p>
          <a:pPr>
            <a:defRPr sz="1050"/>
          </a:pPr>
          <a:endParaRPr lang="en-US"/>
        </a:p>
      </c:txPr>
    </c:legend>
    <c:plotVisOnly val="1"/>
    <c:dispBlanksAs val="gap"/>
    <c:showDLblsOverMax val="0"/>
  </c:chart>
  <c:txPr>
    <a:bodyPr/>
    <a:lstStyle/>
    <a:p>
      <a:pPr>
        <a:defRPr sz="1000"/>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pPr>
            <a:r>
              <a:rPr lang="en-US" sz="1600"/>
              <a:t>Numero de proyectos a ejecutar y cobertura</a:t>
            </a:r>
          </a:p>
        </c:rich>
      </c:tx>
      <c:layout/>
      <c:overlay val="0"/>
    </c:title>
    <c:autoTitleDeleted val="0"/>
    <c:plotArea>
      <c:layout>
        <c:manualLayout>
          <c:layoutTarget val="inner"/>
          <c:xMode val="edge"/>
          <c:yMode val="edge"/>
          <c:x val="0.12556432505976461"/>
          <c:y val="0.10073194111605613"/>
          <c:w val="0.79932969149109112"/>
          <c:h val="0.75684902430674428"/>
        </c:manualLayout>
      </c:layout>
      <c:barChart>
        <c:barDir val="col"/>
        <c:grouping val="clustered"/>
        <c:varyColors val="0"/>
        <c:ser>
          <c:idx val="1"/>
          <c:order val="1"/>
          <c:tx>
            <c:v>numero de proyectos</c:v>
          </c:tx>
          <c:invertIfNegative val="0"/>
          <c:val>
            <c:numRef>
              <c:f>'6-TSFM'!$B$10:$L$10</c:f>
              <c:numCache>
                <c:formatCode>General</c:formatCode>
                <c:ptCount val="11"/>
                <c:pt idx="0">
                  <c:v>0</c:v>
                </c:pt>
                <c:pt idx="1">
                  <c:v>0</c:v>
                </c:pt>
                <c:pt idx="2">
                  <c:v>0</c:v>
                </c:pt>
                <c:pt idx="3">
                  <c:v>0</c:v>
                </c:pt>
                <c:pt idx="4">
                  <c:v>0</c:v>
                </c:pt>
                <c:pt idx="5">
                  <c:v>0</c:v>
                </c:pt>
                <c:pt idx="6">
                  <c:v>0</c:v>
                </c:pt>
                <c:pt idx="7">
                  <c:v>0</c:v>
                </c:pt>
                <c:pt idx="8">
                  <c:v>0</c:v>
                </c:pt>
                <c:pt idx="9">
                  <c:v>0</c:v>
                </c:pt>
                <c:pt idx="10">
                  <c:v>0</c:v>
                </c:pt>
              </c:numCache>
            </c:numRef>
          </c:val>
        </c:ser>
        <c:dLbls>
          <c:showLegendKey val="0"/>
          <c:showVal val="0"/>
          <c:showCatName val="0"/>
          <c:showSerName val="0"/>
          <c:showPercent val="0"/>
          <c:showBubbleSize val="0"/>
        </c:dLbls>
        <c:gapWidth val="150"/>
        <c:axId val="313661736"/>
        <c:axId val="313661344"/>
      </c:barChart>
      <c:lineChart>
        <c:grouping val="stacked"/>
        <c:varyColors val="0"/>
        <c:ser>
          <c:idx val="0"/>
          <c:order val="0"/>
          <c:tx>
            <c:v>cobertura (%)</c:v>
          </c:tx>
          <c:marker>
            <c:symbol val="none"/>
          </c:marker>
          <c:cat>
            <c:numRef>
              <c:f>'6-TSFM'!$B$2:$L$2</c:f>
              <c:numCache>
                <c:formatCode>General</c:formatCode>
                <c:ptCount val="11"/>
                <c:pt idx="0">
                  <c:v>2014</c:v>
                </c:pt>
                <c:pt idx="1">
                  <c:v>2015</c:v>
                </c:pt>
                <c:pt idx="2">
                  <c:v>2016</c:v>
                </c:pt>
                <c:pt idx="3">
                  <c:v>2017</c:v>
                </c:pt>
                <c:pt idx="4">
                  <c:v>2018</c:v>
                </c:pt>
                <c:pt idx="5">
                  <c:v>2019</c:v>
                </c:pt>
                <c:pt idx="6">
                  <c:v>2020</c:v>
                </c:pt>
                <c:pt idx="7">
                  <c:v>2021</c:v>
                </c:pt>
                <c:pt idx="8">
                  <c:v>2022</c:v>
                </c:pt>
                <c:pt idx="9">
                  <c:v>2023</c:v>
                </c:pt>
                <c:pt idx="10">
                  <c:v>2024</c:v>
                </c:pt>
              </c:numCache>
            </c:numRef>
          </c:cat>
          <c:val>
            <c:numRef>
              <c:f>'6-TSFM'!$B$5:$L$5</c:f>
              <c:numCache>
                <c:formatCode>0%</c:formatCode>
                <c:ptCount val="11"/>
                <c:pt idx="0">
                  <c:v>0</c:v>
                </c:pt>
                <c:pt idx="1">
                  <c:v>0</c:v>
                </c:pt>
                <c:pt idx="2">
                  <c:v>0</c:v>
                </c:pt>
                <c:pt idx="3">
                  <c:v>0</c:v>
                </c:pt>
                <c:pt idx="4">
                  <c:v>0</c:v>
                </c:pt>
                <c:pt idx="5">
                  <c:v>0</c:v>
                </c:pt>
                <c:pt idx="6">
                  <c:v>0</c:v>
                </c:pt>
                <c:pt idx="7">
                  <c:v>0</c:v>
                </c:pt>
                <c:pt idx="8">
                  <c:v>0</c:v>
                </c:pt>
                <c:pt idx="9">
                  <c:v>0</c:v>
                </c:pt>
                <c:pt idx="10">
                  <c:v>0</c:v>
                </c:pt>
              </c:numCache>
            </c:numRef>
          </c:val>
          <c:smooth val="0"/>
        </c:ser>
        <c:dLbls>
          <c:showLegendKey val="0"/>
          <c:showVal val="0"/>
          <c:showCatName val="0"/>
          <c:showSerName val="0"/>
          <c:showPercent val="0"/>
          <c:showBubbleSize val="0"/>
        </c:dLbls>
        <c:marker val="1"/>
        <c:smooth val="0"/>
        <c:axId val="307931616"/>
        <c:axId val="307932008"/>
      </c:lineChart>
      <c:catAx>
        <c:axId val="307931616"/>
        <c:scaling>
          <c:orientation val="minMax"/>
        </c:scaling>
        <c:delete val="0"/>
        <c:axPos val="b"/>
        <c:numFmt formatCode="General" sourceLinked="1"/>
        <c:majorTickMark val="none"/>
        <c:minorTickMark val="none"/>
        <c:tickLblPos val="nextTo"/>
        <c:crossAx val="307932008"/>
        <c:crosses val="autoZero"/>
        <c:auto val="1"/>
        <c:lblAlgn val="ctr"/>
        <c:lblOffset val="100"/>
        <c:noMultiLvlLbl val="0"/>
      </c:catAx>
      <c:valAx>
        <c:axId val="307932008"/>
        <c:scaling>
          <c:orientation val="minMax"/>
        </c:scaling>
        <c:delete val="0"/>
        <c:axPos val="l"/>
        <c:majorGridlines/>
        <c:title>
          <c:tx>
            <c:rich>
              <a:bodyPr rot="-5400000" vert="horz"/>
              <a:lstStyle/>
              <a:p>
                <a:pPr>
                  <a:defRPr sz="1200"/>
                </a:pPr>
                <a:r>
                  <a:rPr lang="en-US" sz="1200"/>
                  <a:t>Cobertura</a:t>
                </a:r>
              </a:p>
            </c:rich>
          </c:tx>
          <c:layout/>
          <c:overlay val="0"/>
        </c:title>
        <c:numFmt formatCode="0%" sourceLinked="1"/>
        <c:majorTickMark val="none"/>
        <c:minorTickMark val="none"/>
        <c:tickLblPos val="nextTo"/>
        <c:crossAx val="307931616"/>
        <c:crosses val="autoZero"/>
        <c:crossBetween val="between"/>
      </c:valAx>
      <c:valAx>
        <c:axId val="313661344"/>
        <c:scaling>
          <c:orientation val="minMax"/>
        </c:scaling>
        <c:delete val="0"/>
        <c:axPos val="r"/>
        <c:title>
          <c:tx>
            <c:rich>
              <a:bodyPr rot="-5400000" vert="horz"/>
              <a:lstStyle/>
              <a:p>
                <a:pPr>
                  <a:defRPr sz="1200"/>
                </a:pPr>
                <a:r>
                  <a:rPr lang="en-US" sz="1200"/>
                  <a:t>Número de proyectos a realizar</a:t>
                </a:r>
              </a:p>
            </c:rich>
          </c:tx>
          <c:layout/>
          <c:overlay val="0"/>
        </c:title>
        <c:numFmt formatCode="General" sourceLinked="1"/>
        <c:majorTickMark val="out"/>
        <c:minorTickMark val="none"/>
        <c:tickLblPos val="nextTo"/>
        <c:crossAx val="313661736"/>
        <c:crosses val="max"/>
        <c:crossBetween val="between"/>
      </c:valAx>
      <c:catAx>
        <c:axId val="313661736"/>
        <c:scaling>
          <c:orientation val="minMax"/>
        </c:scaling>
        <c:delete val="1"/>
        <c:axPos val="b"/>
        <c:majorTickMark val="out"/>
        <c:minorTickMark val="none"/>
        <c:tickLblPos val="nextTo"/>
        <c:crossAx val="313661344"/>
        <c:crosses val="autoZero"/>
        <c:auto val="1"/>
        <c:lblAlgn val="ctr"/>
        <c:lblOffset val="100"/>
        <c:noMultiLvlLbl val="0"/>
      </c:catAx>
    </c:plotArea>
    <c:legend>
      <c:legendPos val="b"/>
      <c:layout/>
      <c:overlay val="0"/>
      <c:txPr>
        <a:bodyPr/>
        <a:lstStyle/>
        <a:p>
          <a:pPr>
            <a:defRPr sz="1050"/>
          </a:pPr>
          <a:endParaRPr lang="en-US"/>
        </a:p>
      </c:txPr>
    </c:legend>
    <c:plotVisOnly val="1"/>
    <c:dispBlanksAs val="zero"/>
    <c:showDLblsOverMax val="0"/>
  </c:chart>
  <c:txPr>
    <a:bodyPr/>
    <a:lstStyle/>
    <a:p>
      <a:pPr>
        <a:defRPr sz="1000"/>
      </a:pPr>
      <a:endParaRPr lang="en-US"/>
    </a:p>
  </c:txPr>
  <c:printSettings>
    <c:headerFooter/>
    <c:pageMargins b="0.75" l="0.7" r="0.7" t="0.75" header="0.3" footer="0.3"/>
    <c:pageSetup/>
  </c:printSettings>
</c:chartSpace>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171447</xdr:rowOff>
    </xdr:from>
    <xdr:to>
      <xdr:col>13</xdr:col>
      <xdr:colOff>0</xdr:colOff>
      <xdr:row>35</xdr:row>
      <xdr:rowOff>28575</xdr:rowOff>
    </xdr:to>
    <xdr:sp macro="" textlink="">
      <xdr:nvSpPr>
        <xdr:cNvPr id="4" name="TextBox 3"/>
        <xdr:cNvSpPr txBox="1"/>
      </xdr:nvSpPr>
      <xdr:spPr>
        <a:xfrm>
          <a:off x="0" y="361947"/>
          <a:ext cx="7924800" cy="633412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s-BO" sz="1100" b="1" u="sng">
              <a:solidFill>
                <a:schemeClr val="dk1"/>
              </a:solidFill>
              <a:effectLst/>
              <a:latin typeface="+mn-lt"/>
              <a:ea typeface="+mn-ea"/>
              <a:cs typeface="+mn-cs"/>
            </a:rPr>
            <a:t>Instrucciones para el llenado de la "Tarjeta de Sostenibilidad</a:t>
          </a:r>
          <a:r>
            <a:rPr lang="es-BO" sz="1100" b="1" u="sng" baseline="0">
              <a:solidFill>
                <a:schemeClr val="dk1"/>
              </a:solidFill>
              <a:effectLst/>
              <a:latin typeface="+mn-lt"/>
              <a:ea typeface="+mn-ea"/>
              <a:cs typeface="+mn-cs"/>
            </a:rPr>
            <a:t> </a:t>
          </a:r>
          <a:r>
            <a:rPr lang="es-BO" sz="1100" b="1" u="sng">
              <a:solidFill>
                <a:schemeClr val="dk1"/>
              </a:solidFill>
              <a:effectLst/>
              <a:latin typeface="+mn-lt"/>
              <a:ea typeface="+mn-ea"/>
              <a:cs typeface="+mn-cs"/>
            </a:rPr>
            <a:t>Financiera  Municipal"</a:t>
          </a:r>
        </a:p>
        <a:p>
          <a:endParaRPr lang="en-GB" sz="1100" b="0">
            <a:solidFill>
              <a:schemeClr val="dk1"/>
            </a:solidFill>
            <a:effectLst/>
            <a:latin typeface="+mn-lt"/>
            <a:ea typeface="+mn-ea"/>
            <a:cs typeface="+mn-cs"/>
          </a:endParaRPr>
        </a:p>
        <a:p>
          <a:r>
            <a:rPr lang="es-BO" sz="1100" b="1" u="sng">
              <a:solidFill>
                <a:schemeClr val="dk1"/>
              </a:solidFill>
              <a:effectLst/>
              <a:latin typeface="+mn-lt"/>
              <a:ea typeface="+mn-ea"/>
              <a:cs typeface="+mn-cs"/>
            </a:rPr>
            <a:t>Estructura: </a:t>
          </a:r>
        </a:p>
        <a:p>
          <a:r>
            <a:rPr lang="es-BO" sz="1100" b="0">
              <a:solidFill>
                <a:schemeClr val="dk1"/>
              </a:solidFill>
              <a:effectLst/>
              <a:latin typeface="+mn-lt"/>
              <a:ea typeface="+mn-ea"/>
              <a:cs typeface="+mn-cs"/>
            </a:rPr>
            <a:t>La tarjeta</a:t>
          </a:r>
          <a:r>
            <a:rPr lang="es-BO" sz="1100" b="0" baseline="0">
              <a:solidFill>
                <a:schemeClr val="dk1"/>
              </a:solidFill>
              <a:effectLst/>
              <a:latin typeface="+mn-lt"/>
              <a:ea typeface="+mn-ea"/>
              <a:cs typeface="+mn-cs"/>
            </a:rPr>
            <a:t> tiene varias </a:t>
          </a:r>
          <a:r>
            <a:rPr lang="es-BO" sz="1100" b="1" baseline="0">
              <a:solidFill>
                <a:schemeClr val="dk1"/>
              </a:solidFill>
              <a:effectLst/>
              <a:latin typeface="+mn-lt"/>
              <a:ea typeface="+mn-ea"/>
              <a:cs typeface="+mn-cs"/>
            </a:rPr>
            <a:t>hojas de entrada</a:t>
          </a:r>
          <a:r>
            <a:rPr lang="es-BO" sz="1100" b="0" baseline="0">
              <a:solidFill>
                <a:schemeClr val="dk1"/>
              </a:solidFill>
              <a:effectLst/>
              <a:latin typeface="+mn-lt"/>
              <a:ea typeface="+mn-ea"/>
              <a:cs typeface="+mn-cs"/>
            </a:rPr>
            <a:t> para diferentes tipos de información:</a:t>
          </a:r>
        </a:p>
        <a:p>
          <a:r>
            <a:rPr lang="es-BO" sz="1100" b="0" baseline="0">
              <a:solidFill>
                <a:schemeClr val="dk1"/>
              </a:solidFill>
              <a:effectLst/>
              <a:latin typeface="+mn-lt"/>
              <a:ea typeface="+mn-ea"/>
              <a:cs typeface="+mn-cs"/>
            </a:rPr>
            <a:t>- 2-Datos generales comunidades. La información en esta hoja incluye información general de comunidades. Los datos en esta hoja han de ser copiados desde FLOW.</a:t>
          </a:r>
        </a:p>
        <a:p>
          <a:r>
            <a:rPr lang="es-BO" sz="1100" b="0" baseline="0">
              <a:solidFill>
                <a:schemeClr val="dk1"/>
              </a:solidFill>
              <a:effectLst/>
              <a:latin typeface="+mn-lt"/>
              <a:ea typeface="+mn-ea"/>
              <a:cs typeface="+mn-cs"/>
            </a:rPr>
            <a:t>- 3-Datos generales. Incluye datos generales del municipio, en términos de su demografía, así como datos financieros. Han de ser obtenidos de fuentes oficiales, como el INE. Además contiene datos que son el resultado de la aplicación de  las demás herramientas en este conjunto: inversión histórica, A Qué Costo y apoyo directo. Los resultados de estos ejericios han de llenados aquí de forma manual. Por cada valor a entrar, se ha indicado la unidad a usar y alguna observación. </a:t>
          </a:r>
        </a:p>
        <a:p>
          <a:r>
            <a:rPr lang="es-BO" sz="1100" b="0" baseline="0">
              <a:solidFill>
                <a:schemeClr val="dk1"/>
              </a:solidFill>
              <a:effectLst/>
              <a:latin typeface="+mn-lt"/>
              <a:ea typeface="+mn-ea"/>
              <a:cs typeface="+mn-cs"/>
            </a:rPr>
            <a:t>- 4-Registro de activos. Este registro toma en parte datos de la hoja con datos generales de comunidades. En otra parte incluye datos a ser llenados acerca de la presencia, </a:t>
          </a:r>
          <a:r>
            <a:rPr lang="es-BO" sz="1100">
              <a:solidFill>
                <a:schemeClr val="dk1"/>
              </a:solidFill>
              <a:effectLst/>
              <a:latin typeface="+mn-lt"/>
              <a:ea typeface="+mn-ea"/>
              <a:cs typeface="+mn-cs"/>
            </a:rPr>
            <a:t>antigüedad</a:t>
          </a:r>
          <a:r>
            <a:rPr lang="es-BO" sz="1100" b="0" baseline="0">
              <a:solidFill>
                <a:schemeClr val="dk1"/>
              </a:solidFill>
              <a:effectLst/>
              <a:latin typeface="+mn-lt"/>
              <a:ea typeface="+mn-ea"/>
              <a:cs typeface="+mn-cs"/>
            </a:rPr>
            <a:t> y estado de los activos. El registro contiene una serie de columnas que calculan el riesgo y la prioridad con los cuales tienen que ser remplazados. Encima de cada columna se ha indicado la unidad a aplicar por variable, y alguna observación o explicación acerca de los variables.</a:t>
          </a:r>
        </a:p>
        <a:p>
          <a:endParaRPr lang="es-BO" sz="1100" b="0" baseline="0">
            <a:solidFill>
              <a:schemeClr val="dk1"/>
            </a:solidFill>
            <a:effectLst/>
            <a:latin typeface="+mn-lt"/>
            <a:ea typeface="+mn-ea"/>
            <a:cs typeface="+mn-cs"/>
          </a:endParaRPr>
        </a:p>
        <a:p>
          <a:r>
            <a:rPr lang="es-BO" sz="1100" b="0" baseline="0">
              <a:solidFill>
                <a:schemeClr val="dk1"/>
              </a:solidFill>
              <a:effectLst/>
              <a:latin typeface="+mn-lt"/>
              <a:ea typeface="+mn-ea"/>
              <a:cs typeface="+mn-cs"/>
            </a:rPr>
            <a:t>Luego, la tarjeta tiene varias </a:t>
          </a:r>
          <a:r>
            <a:rPr lang="es-BO" sz="1100" b="1" baseline="0">
              <a:solidFill>
                <a:schemeClr val="dk1"/>
              </a:solidFill>
              <a:effectLst/>
              <a:latin typeface="+mn-lt"/>
              <a:ea typeface="+mn-ea"/>
              <a:cs typeface="+mn-cs"/>
            </a:rPr>
            <a:t>hojas de cálculo</a:t>
          </a:r>
          <a:r>
            <a:rPr lang="es-BO" sz="1100" b="0" baseline="0">
              <a:solidFill>
                <a:schemeClr val="dk1"/>
              </a:solidFill>
              <a:effectLst/>
              <a:latin typeface="+mn-lt"/>
              <a:ea typeface="+mn-ea"/>
              <a:cs typeface="+mn-cs"/>
            </a:rPr>
            <a:t>, para las cuales no es necessario entrar datos. Hacen los cálculos con base en las hojas de entrada:</a:t>
          </a:r>
        </a:p>
        <a:p>
          <a:r>
            <a:rPr lang="es-BO" sz="1100" b="0" baseline="0">
              <a:solidFill>
                <a:schemeClr val="dk1"/>
              </a:solidFill>
              <a:effectLst/>
              <a:latin typeface="+mn-lt"/>
              <a:ea typeface="+mn-ea"/>
              <a:cs typeface="+mn-cs"/>
            </a:rPr>
            <a:t>- 5-Proyeccion de inversiones. Esta hoja calcula por comunidad , la población a ser cubierta por diferentes tipos de intervención, y la inversión requerida en los próximos 10 </a:t>
          </a:r>
          <a:r>
            <a:rPr lang="es-BO" sz="1100">
              <a:solidFill>
                <a:schemeClr val="dk1"/>
              </a:solidFill>
              <a:effectLst/>
              <a:latin typeface="+mn-lt"/>
              <a:ea typeface="+mn-ea"/>
              <a:cs typeface="+mn-cs"/>
            </a:rPr>
            <a:t>año</a:t>
          </a:r>
          <a:r>
            <a:rPr lang="es-BO" sz="1100" b="0" baseline="0">
              <a:solidFill>
                <a:schemeClr val="dk1"/>
              </a:solidFill>
              <a:effectLst/>
              <a:latin typeface="+mn-lt"/>
              <a:ea typeface="+mn-ea"/>
              <a:cs typeface="+mn-cs"/>
            </a:rPr>
            <a:t>s para sistemas nuevos, ampliaciones y remplazos. Contiene un desglose de estos cálculos por a</a:t>
          </a:r>
          <a:r>
            <a:rPr lang="es-BO" sz="1100">
              <a:solidFill>
                <a:schemeClr val="dk1"/>
              </a:solidFill>
              <a:effectLst/>
              <a:latin typeface="+mn-lt"/>
              <a:ea typeface="+mn-ea"/>
              <a:cs typeface="+mn-cs"/>
            </a:rPr>
            <a:t>ño. Encima</a:t>
          </a:r>
          <a:r>
            <a:rPr lang="es-BO" sz="1100" baseline="0">
              <a:solidFill>
                <a:schemeClr val="dk1"/>
              </a:solidFill>
              <a:effectLst/>
              <a:latin typeface="+mn-lt"/>
              <a:ea typeface="+mn-ea"/>
              <a:cs typeface="+mn-cs"/>
            </a:rPr>
            <a:t> de cada columna, encuentran la explicación y la unidad de los valores en la base de datos.</a:t>
          </a:r>
          <a:endParaRPr lang="es-BO" sz="1100" b="0" baseline="0">
            <a:solidFill>
              <a:schemeClr val="dk1"/>
            </a:solidFill>
            <a:effectLst/>
            <a:latin typeface="+mn-lt"/>
            <a:ea typeface="+mn-ea"/>
            <a:cs typeface="+mn-cs"/>
          </a:endParaRPr>
        </a:p>
        <a:p>
          <a:r>
            <a:rPr lang="es-BO" sz="1100" b="0" baseline="0">
              <a:solidFill>
                <a:schemeClr val="dk1"/>
              </a:solidFill>
              <a:effectLst/>
              <a:latin typeface="+mn-lt"/>
              <a:ea typeface="+mn-ea"/>
              <a:cs typeface="+mn-cs"/>
            </a:rPr>
            <a:t>- 6-TSFM. Esta es la tarjeta de sostenibilidad financiera municipal, y hace un resumen de los cálculos realizada en la proyección de inversiones. Indica por </a:t>
          </a:r>
          <a:r>
            <a:rPr lang="es-BO" sz="1100">
              <a:solidFill>
                <a:schemeClr val="dk1"/>
              </a:solidFill>
              <a:effectLst/>
              <a:latin typeface="+mn-lt"/>
              <a:ea typeface="+mn-ea"/>
              <a:cs typeface="+mn-cs"/>
            </a:rPr>
            <a:t>año</a:t>
          </a:r>
          <a:r>
            <a:rPr lang="es-BO" sz="1100" b="0" baseline="0">
              <a:solidFill>
                <a:schemeClr val="dk1"/>
              </a:solidFill>
              <a:effectLst/>
              <a:latin typeface="+mn-lt"/>
              <a:ea typeface="+mn-ea"/>
              <a:cs typeface="+mn-cs"/>
            </a:rPr>
            <a:t>, el total de inversiones requeridas en sistemas nuevos, ampliaciones, y remplazos. Con base en el porcentaje esperado de contrapartes comunitarias, calcula el total de financiamiento a movilizar por el municipio. Igual calcula la diferencia entre lo que se gasta actualmente en apoyo directo y lo requerido. Este es otro monto a movilizar por el municipio. Finalmente, calcula la evolución proyectada de la cobertura en el municipio.</a:t>
          </a:r>
        </a:p>
        <a:p>
          <a:r>
            <a:rPr lang="es-BO" sz="1100" b="0" baseline="0">
              <a:solidFill>
                <a:schemeClr val="dk1"/>
              </a:solidFill>
              <a:effectLst/>
              <a:latin typeface="+mn-lt"/>
              <a:ea typeface="+mn-ea"/>
              <a:cs typeface="+mn-cs"/>
            </a:rPr>
            <a:t>- 7- Gráficas, que representan el resumen de de la tarjeta financiera en forma de diferentes tipos de gráficas</a:t>
          </a:r>
        </a:p>
        <a:p>
          <a:endParaRPr lang="es-BO" sz="1100" b="0" baseline="0">
            <a:solidFill>
              <a:schemeClr val="dk1"/>
            </a:solidFill>
            <a:effectLst/>
            <a:latin typeface="+mn-lt"/>
            <a:ea typeface="+mn-ea"/>
            <a:cs typeface="+mn-cs"/>
          </a:endParaRPr>
        </a:p>
        <a:p>
          <a:r>
            <a:rPr lang="es-BO" sz="1100" b="0" baseline="0">
              <a:solidFill>
                <a:schemeClr val="dk1"/>
              </a:solidFill>
              <a:effectLst/>
              <a:latin typeface="+mn-lt"/>
              <a:ea typeface="+mn-ea"/>
              <a:cs typeface="+mn-cs"/>
            </a:rPr>
            <a:t>Finalmente, tiene 1 hoja con </a:t>
          </a:r>
          <a:r>
            <a:rPr lang="es-BO" sz="1100" b="1" baseline="0">
              <a:solidFill>
                <a:schemeClr val="dk1"/>
              </a:solidFill>
              <a:effectLst/>
              <a:latin typeface="+mn-lt"/>
              <a:ea typeface="+mn-ea"/>
              <a:cs typeface="+mn-cs"/>
            </a:rPr>
            <a:t>datos de referencia</a:t>
          </a:r>
        </a:p>
        <a:p>
          <a:r>
            <a:rPr lang="es-BO" sz="1100" b="0" baseline="0">
              <a:solidFill>
                <a:schemeClr val="dk1"/>
              </a:solidFill>
              <a:effectLst/>
              <a:latin typeface="+mn-lt"/>
              <a:ea typeface="+mn-ea"/>
              <a:cs typeface="+mn-cs"/>
            </a:rPr>
            <a:t>- 8 -Datos de referencia incluye los datos de referencia para costos unitarios y vida útil</a:t>
          </a:r>
        </a:p>
        <a:p>
          <a:endParaRPr lang="es-BO" sz="1100" b="0" baseline="0">
            <a:solidFill>
              <a:schemeClr val="dk1"/>
            </a:solidFill>
            <a:effectLst/>
            <a:latin typeface="+mn-lt"/>
            <a:ea typeface="+mn-ea"/>
            <a:cs typeface="+mn-cs"/>
          </a:endParaRPr>
        </a:p>
        <a:p>
          <a:r>
            <a:rPr lang="es-BO" sz="1100" b="1" u="sng">
              <a:solidFill>
                <a:schemeClr val="dk1"/>
              </a:solidFill>
              <a:effectLst/>
              <a:latin typeface="+mn-lt"/>
              <a:ea typeface="+mn-ea"/>
              <a:cs typeface="+mn-cs"/>
            </a:rPr>
            <a:t>Pasos: </a:t>
          </a:r>
          <a:endParaRPr lang="en-GB" sz="1100" b="0">
            <a:solidFill>
              <a:schemeClr val="dk1"/>
            </a:solidFill>
            <a:effectLst/>
            <a:latin typeface="+mn-lt"/>
            <a:ea typeface="+mn-ea"/>
            <a:cs typeface="+mn-cs"/>
          </a:endParaRPr>
        </a:p>
        <a:p>
          <a:r>
            <a:rPr lang="es-BO" sz="1100" b="0">
              <a:solidFill>
                <a:schemeClr val="dk1"/>
              </a:solidFill>
              <a:effectLst/>
              <a:latin typeface="+mn-lt"/>
              <a:ea typeface="+mn-ea"/>
              <a:cs typeface="+mn-cs"/>
            </a:rPr>
            <a:t>1) Actualizar</a:t>
          </a:r>
          <a:r>
            <a:rPr lang="es-BO" sz="1100" b="0" baseline="0">
              <a:solidFill>
                <a:schemeClr val="dk1"/>
              </a:solidFill>
              <a:effectLst/>
              <a:latin typeface="+mn-lt"/>
              <a:ea typeface="+mn-ea"/>
              <a:cs typeface="+mn-cs"/>
            </a:rPr>
            <a:t> los datos generales de las comunidades con los últimos datos de de FLOW</a:t>
          </a:r>
        </a:p>
        <a:p>
          <a:r>
            <a:rPr lang="es-BO" sz="1100" b="0" baseline="0">
              <a:solidFill>
                <a:schemeClr val="dk1"/>
              </a:solidFill>
              <a:effectLst/>
              <a:latin typeface="+mn-lt"/>
              <a:ea typeface="+mn-ea"/>
              <a:cs typeface="+mn-cs"/>
            </a:rPr>
            <a:t>2) Llenar los datos generales del municipio, con base en datos generales del municipio y la aplicación de otras herramientas</a:t>
          </a:r>
          <a:endParaRPr lang="es-BO" sz="1100" b="0">
            <a:solidFill>
              <a:schemeClr val="dk1"/>
            </a:solidFill>
            <a:effectLst/>
            <a:latin typeface="+mn-lt"/>
            <a:ea typeface="+mn-ea"/>
            <a:cs typeface="+mn-cs"/>
          </a:endParaRPr>
        </a:p>
        <a:p>
          <a:r>
            <a:rPr lang="es-BO" sz="1100" b="0">
              <a:solidFill>
                <a:schemeClr val="dk1"/>
              </a:solidFill>
              <a:effectLst/>
              <a:latin typeface="+mn-lt"/>
              <a:ea typeface="+mn-ea"/>
              <a:cs typeface="+mn-cs"/>
            </a:rPr>
            <a:t>2) Llenar</a:t>
          </a:r>
          <a:r>
            <a:rPr lang="es-BO" sz="1100" b="0" baseline="0">
              <a:solidFill>
                <a:schemeClr val="dk1"/>
              </a:solidFill>
              <a:effectLst/>
              <a:latin typeface="+mn-lt"/>
              <a:ea typeface="+mn-ea"/>
              <a:cs typeface="+mn-cs"/>
            </a:rPr>
            <a:t> datos de los activos con base en datos de campo en el registro de activos</a:t>
          </a:r>
          <a:endParaRPr lang="en-GB" sz="1100" b="0">
            <a:solidFill>
              <a:schemeClr val="dk1"/>
            </a:solidFill>
            <a:effectLst/>
            <a:latin typeface="+mn-lt"/>
            <a:ea typeface="+mn-ea"/>
            <a:cs typeface="+mn-cs"/>
          </a:endParaRPr>
        </a:p>
        <a:p>
          <a:r>
            <a:rPr lang="es-BO" sz="1100" b="0">
              <a:solidFill>
                <a:schemeClr val="dk1"/>
              </a:solidFill>
              <a:effectLst/>
              <a:latin typeface="+mn-lt"/>
              <a:ea typeface="+mn-ea"/>
              <a:cs typeface="+mn-cs"/>
            </a:rPr>
            <a:t>3) Analizar</a:t>
          </a:r>
          <a:r>
            <a:rPr lang="es-BO" sz="1100" b="0" baseline="0">
              <a:solidFill>
                <a:schemeClr val="dk1"/>
              </a:solidFill>
              <a:effectLst/>
              <a:latin typeface="+mn-lt"/>
              <a:ea typeface="+mn-ea"/>
              <a:cs typeface="+mn-cs"/>
            </a:rPr>
            <a:t> la priorización de activos a ser remplazados (en el registro de activos), y el financiamiento a movilizar (en la TSFM), apoyado por las gráficas. Si se requiere analizar el detalle  detrás de los cálculos, se analiza la hoja de proyección de inversiones.</a:t>
          </a:r>
          <a:endParaRPr lang="en-GB" sz="1100" b="0">
            <a:solidFill>
              <a:schemeClr val="dk1"/>
            </a:solidFill>
            <a:effectLst/>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absoluteAnchor>
    <xdr:pos x="0" y="0"/>
    <xdr:ext cx="6096000" cy="438150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absoluteAnchor>
    <xdr:pos x="6705601" y="9525"/>
    <xdr:ext cx="6095999" cy="4381500"/>
    <xdr:graphicFrame macro="">
      <xdr:nvGraphicFramePr>
        <xdr:cNvPr id="3" name="Chart 2"/>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absoluteAnchor>
  <xdr:absoluteAnchor>
    <xdr:pos x="1" y="4752975"/>
    <xdr:ext cx="6095999" cy="4381500"/>
    <xdr:graphicFrame macro="">
      <xdr:nvGraphicFramePr>
        <xdr:cNvPr id="4" name="Chart 3"/>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absolute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WFP-08FS-01\International%20Programs\FLOW\Scoring\Master%20Transform%20Sheet\Master%20Transfor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w Data "/>
      <sheetName val="Transform New 4-23-12"/>
      <sheetName val="Government Standards"/>
      <sheetName val="Raw Data"/>
      <sheetName val="Transform Sheet"/>
    </sheetNames>
    <sheetDataSet>
      <sheetData sheetId="0">
        <row r="2">
          <cell r="A2" t="str">
            <v>7201612</v>
          </cell>
        </row>
      </sheetData>
      <sheetData sheetId="1"/>
      <sheetData sheetId="2">
        <row r="3">
          <cell r="A3" t="str">
            <v>Honduras</v>
          </cell>
          <cell r="B3">
            <v>60</v>
          </cell>
        </row>
      </sheetData>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O3:P6"/>
  <sheetViews>
    <sheetView tabSelected="1" workbookViewId="0">
      <selection activeCell="P11" sqref="P11"/>
    </sheetView>
  </sheetViews>
  <sheetFormatPr defaultRowHeight="15" x14ac:dyDescent="0.25"/>
  <sheetData>
    <row r="3" spans="15:16" x14ac:dyDescent="0.25">
      <c r="O3" s="2" t="s">
        <v>94</v>
      </c>
    </row>
    <row r="4" spans="15:16" x14ac:dyDescent="0.25">
      <c r="O4" s="34"/>
      <c r="P4" t="s">
        <v>95</v>
      </c>
    </row>
    <row r="5" spans="15:16" x14ac:dyDescent="0.25">
      <c r="O5" s="41"/>
      <c r="P5" t="s">
        <v>96</v>
      </c>
    </row>
    <row r="6" spans="15:16" x14ac:dyDescent="0.25">
      <c r="O6" s="25"/>
      <c r="P6" t="s">
        <v>97</v>
      </c>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3"/>
  <sheetViews>
    <sheetView zoomScale="80" zoomScaleNormal="80" workbookViewId="0">
      <selection activeCell="N15" sqref="N15"/>
    </sheetView>
  </sheetViews>
  <sheetFormatPr defaultColWidth="9.140625" defaultRowHeight="15" x14ac:dyDescent="0.25"/>
  <cols>
    <col min="1" max="1" width="10" style="205" bestFit="1" customWidth="1"/>
    <col min="2" max="2" width="23" style="205" bestFit="1" customWidth="1"/>
    <col min="3" max="3" width="31.42578125" style="205" bestFit="1" customWidth="1"/>
    <col min="4" max="4" width="28.42578125" style="205" bestFit="1" customWidth="1"/>
    <col min="5" max="5" width="35.28515625" style="205" customWidth="1"/>
    <col min="6" max="6" width="27.7109375" style="205" customWidth="1"/>
    <col min="7" max="7" width="22.5703125" style="205" customWidth="1"/>
    <col min="8" max="8" width="21.140625" style="205" customWidth="1"/>
    <col min="9" max="9" width="23.42578125" style="205" customWidth="1"/>
    <col min="10" max="16384" width="9.140625" style="11"/>
  </cols>
  <sheetData>
    <row r="1" spans="1:9" ht="30" x14ac:dyDescent="0.25">
      <c r="A1" s="61" t="s">
        <v>0</v>
      </c>
      <c r="B1" s="62" t="s">
        <v>7</v>
      </c>
      <c r="C1" s="62" t="s">
        <v>8</v>
      </c>
      <c r="D1" s="62" t="s">
        <v>79</v>
      </c>
      <c r="E1" s="62" t="s">
        <v>80</v>
      </c>
      <c r="F1" s="62" t="s">
        <v>82</v>
      </c>
      <c r="G1" s="62" t="s">
        <v>35</v>
      </c>
      <c r="H1" s="63" t="s">
        <v>38</v>
      </c>
      <c r="I1" s="64" t="s">
        <v>81</v>
      </c>
    </row>
    <row r="2" spans="1:9" x14ac:dyDescent="0.25">
      <c r="B2" s="206"/>
    </row>
    <row r="3" spans="1:9" x14ac:dyDescent="0.25">
      <c r="B3" s="206"/>
    </row>
    <row r="4" spans="1:9" x14ac:dyDescent="0.25">
      <c r="B4" s="206"/>
    </row>
    <row r="5" spans="1:9" x14ac:dyDescent="0.25">
      <c r="B5" s="206"/>
    </row>
    <row r="6" spans="1:9" x14ac:dyDescent="0.25">
      <c r="B6" s="206"/>
    </row>
    <row r="7" spans="1:9" x14ac:dyDescent="0.25">
      <c r="B7" s="206"/>
      <c r="C7" s="207"/>
    </row>
    <row r="8" spans="1:9" x14ac:dyDescent="0.25">
      <c r="B8" s="206"/>
    </row>
    <row r="9" spans="1:9" x14ac:dyDescent="0.25">
      <c r="B9" s="206"/>
    </row>
    <row r="10" spans="1:9" x14ac:dyDescent="0.25">
      <c r="B10" s="206"/>
      <c r="C10" s="207"/>
    </row>
    <row r="11" spans="1:9" x14ac:dyDescent="0.25">
      <c r="B11" s="206"/>
    </row>
    <row r="12" spans="1:9" x14ac:dyDescent="0.25">
      <c r="B12" s="206"/>
    </row>
    <row r="13" spans="1:9" x14ac:dyDescent="0.25">
      <c r="B13" s="206"/>
    </row>
    <row r="14" spans="1:9" x14ac:dyDescent="0.25">
      <c r="B14" s="206"/>
    </row>
    <row r="15" spans="1:9" x14ac:dyDescent="0.25">
      <c r="B15" s="206"/>
    </row>
    <row r="16" spans="1:9" x14ac:dyDescent="0.25">
      <c r="B16" s="206"/>
    </row>
    <row r="17" spans="2:2" x14ac:dyDescent="0.25">
      <c r="B17" s="206"/>
    </row>
    <row r="18" spans="2:2" x14ac:dyDescent="0.25">
      <c r="B18" s="206"/>
    </row>
    <row r="19" spans="2:2" x14ac:dyDescent="0.25">
      <c r="B19" s="206"/>
    </row>
    <row r="20" spans="2:2" x14ac:dyDescent="0.25">
      <c r="B20" s="206"/>
    </row>
    <row r="21" spans="2:2" x14ac:dyDescent="0.25">
      <c r="B21" s="206"/>
    </row>
    <row r="22" spans="2:2" x14ac:dyDescent="0.25">
      <c r="B22" s="206"/>
    </row>
    <row r="23" spans="2:2" x14ac:dyDescent="0.25">
      <c r="B23" s="206"/>
    </row>
    <row r="24" spans="2:2" x14ac:dyDescent="0.25">
      <c r="B24" s="206"/>
    </row>
    <row r="25" spans="2:2" x14ac:dyDescent="0.25">
      <c r="B25" s="206"/>
    </row>
    <row r="26" spans="2:2" x14ac:dyDescent="0.25">
      <c r="B26" s="206"/>
    </row>
    <row r="27" spans="2:2" x14ac:dyDescent="0.25">
      <c r="B27" s="206"/>
    </row>
    <row r="28" spans="2:2" x14ac:dyDescent="0.25">
      <c r="B28" s="206"/>
    </row>
    <row r="29" spans="2:2" x14ac:dyDescent="0.25">
      <c r="B29" s="206"/>
    </row>
    <row r="30" spans="2:2" x14ac:dyDescent="0.25">
      <c r="B30" s="206"/>
    </row>
    <row r="31" spans="2:2" x14ac:dyDescent="0.25">
      <c r="B31" s="206"/>
    </row>
    <row r="32" spans="2:2" x14ac:dyDescent="0.25">
      <c r="B32" s="206"/>
    </row>
    <row r="33" spans="2:2" x14ac:dyDescent="0.25">
      <c r="B33" s="206"/>
    </row>
    <row r="34" spans="2:2" x14ac:dyDescent="0.25">
      <c r="B34" s="206"/>
    </row>
    <row r="35" spans="2:2" x14ac:dyDescent="0.25">
      <c r="B35" s="206"/>
    </row>
    <row r="36" spans="2:2" x14ac:dyDescent="0.25">
      <c r="B36" s="206"/>
    </row>
    <row r="37" spans="2:2" x14ac:dyDescent="0.25">
      <c r="B37" s="206"/>
    </row>
    <row r="38" spans="2:2" x14ac:dyDescent="0.25">
      <c r="B38" s="206"/>
    </row>
    <row r="39" spans="2:2" x14ac:dyDescent="0.25">
      <c r="B39" s="206"/>
    </row>
    <row r="40" spans="2:2" x14ac:dyDescent="0.25">
      <c r="B40" s="206"/>
    </row>
    <row r="41" spans="2:2" x14ac:dyDescent="0.25">
      <c r="B41" s="206"/>
    </row>
    <row r="42" spans="2:2" x14ac:dyDescent="0.25">
      <c r="B42" s="206"/>
    </row>
    <row r="43" spans="2:2" x14ac:dyDescent="0.25">
      <c r="B43" s="206"/>
    </row>
    <row r="44" spans="2:2" x14ac:dyDescent="0.25">
      <c r="B44" s="206"/>
    </row>
    <row r="45" spans="2:2" x14ac:dyDescent="0.25">
      <c r="B45" s="206"/>
    </row>
    <row r="46" spans="2:2" x14ac:dyDescent="0.25">
      <c r="B46" s="206"/>
    </row>
    <row r="47" spans="2:2" x14ac:dyDescent="0.25">
      <c r="B47" s="206"/>
    </row>
    <row r="48" spans="2:2" x14ac:dyDescent="0.25">
      <c r="B48" s="206"/>
    </row>
    <row r="49" spans="2:3" x14ac:dyDescent="0.25">
      <c r="B49" s="206"/>
    </row>
    <row r="50" spans="2:3" x14ac:dyDescent="0.25">
      <c r="B50" s="206"/>
    </row>
    <row r="51" spans="2:3" x14ac:dyDescent="0.25">
      <c r="B51" s="206"/>
    </row>
    <row r="52" spans="2:3" x14ac:dyDescent="0.25">
      <c r="B52" s="206"/>
    </row>
    <row r="53" spans="2:3" x14ac:dyDescent="0.25">
      <c r="B53" s="206"/>
      <c r="C53" s="207"/>
    </row>
    <row r="54" spans="2:3" x14ac:dyDescent="0.25">
      <c r="B54" s="206"/>
    </row>
    <row r="55" spans="2:3" x14ac:dyDescent="0.25">
      <c r="B55" s="206"/>
    </row>
    <row r="56" spans="2:3" x14ac:dyDescent="0.25">
      <c r="B56" s="206"/>
    </row>
    <row r="57" spans="2:3" x14ac:dyDescent="0.25">
      <c r="B57" s="206"/>
    </row>
    <row r="58" spans="2:3" x14ac:dyDescent="0.25">
      <c r="B58" s="206"/>
    </row>
    <row r="59" spans="2:3" x14ac:dyDescent="0.25">
      <c r="B59" s="206"/>
    </row>
    <row r="60" spans="2:3" x14ac:dyDescent="0.25">
      <c r="B60" s="206"/>
    </row>
    <row r="61" spans="2:3" x14ac:dyDescent="0.25">
      <c r="B61" s="206"/>
    </row>
    <row r="62" spans="2:3" x14ac:dyDescent="0.25">
      <c r="B62" s="206"/>
    </row>
    <row r="63" spans="2:3" x14ac:dyDescent="0.25">
      <c r="B63" s="206"/>
    </row>
    <row r="64" spans="2:3" x14ac:dyDescent="0.25">
      <c r="B64" s="206"/>
    </row>
    <row r="65" spans="2:2" x14ac:dyDescent="0.25">
      <c r="B65" s="206"/>
    </row>
    <row r="66" spans="2:2" x14ac:dyDescent="0.25">
      <c r="B66" s="206"/>
    </row>
    <row r="67" spans="2:2" x14ac:dyDescent="0.25">
      <c r="B67" s="206"/>
    </row>
    <row r="68" spans="2:2" x14ac:dyDescent="0.25">
      <c r="B68" s="206"/>
    </row>
    <row r="69" spans="2:2" x14ac:dyDescent="0.25">
      <c r="B69" s="206"/>
    </row>
    <row r="70" spans="2:2" x14ac:dyDescent="0.25">
      <c r="B70" s="206"/>
    </row>
    <row r="71" spans="2:2" x14ac:dyDescent="0.25">
      <c r="B71" s="206"/>
    </row>
    <row r="72" spans="2:2" x14ac:dyDescent="0.25">
      <c r="B72" s="206"/>
    </row>
    <row r="73" spans="2:2" x14ac:dyDescent="0.25">
      <c r="B73" s="206"/>
    </row>
    <row r="74" spans="2:2" x14ac:dyDescent="0.25">
      <c r="B74" s="206"/>
    </row>
    <row r="75" spans="2:2" x14ac:dyDescent="0.25">
      <c r="B75" s="206"/>
    </row>
    <row r="76" spans="2:2" x14ac:dyDescent="0.25">
      <c r="B76" s="206"/>
    </row>
    <row r="77" spans="2:2" x14ac:dyDescent="0.25">
      <c r="B77" s="206"/>
    </row>
    <row r="78" spans="2:2" x14ac:dyDescent="0.25">
      <c r="B78" s="206"/>
    </row>
    <row r="79" spans="2:2" x14ac:dyDescent="0.25">
      <c r="B79" s="206"/>
    </row>
    <row r="80" spans="2:2" x14ac:dyDescent="0.25">
      <c r="B80" s="206"/>
    </row>
    <row r="81" spans="2:2" x14ac:dyDescent="0.25">
      <c r="B81" s="206"/>
    </row>
    <row r="82" spans="2:2" x14ac:dyDescent="0.25">
      <c r="B82" s="206"/>
    </row>
    <row r="83" spans="2:2" x14ac:dyDescent="0.25">
      <c r="B83" s="206"/>
    </row>
    <row r="84" spans="2:2" x14ac:dyDescent="0.25">
      <c r="B84" s="206"/>
    </row>
    <row r="85" spans="2:2" x14ac:dyDescent="0.25">
      <c r="B85" s="206"/>
    </row>
    <row r="86" spans="2:2" x14ac:dyDescent="0.25">
      <c r="B86" s="206"/>
    </row>
    <row r="87" spans="2:2" x14ac:dyDescent="0.25">
      <c r="B87" s="206"/>
    </row>
    <row r="88" spans="2:2" x14ac:dyDescent="0.25">
      <c r="B88" s="206"/>
    </row>
    <row r="89" spans="2:2" x14ac:dyDescent="0.25">
      <c r="B89" s="206"/>
    </row>
    <row r="90" spans="2:2" x14ac:dyDescent="0.25">
      <c r="B90" s="206"/>
    </row>
    <row r="91" spans="2:2" x14ac:dyDescent="0.25">
      <c r="B91" s="206"/>
    </row>
    <row r="92" spans="2:2" x14ac:dyDescent="0.25">
      <c r="B92" s="206"/>
    </row>
    <row r="93" spans="2:2" x14ac:dyDescent="0.25">
      <c r="B93" s="206"/>
    </row>
    <row r="94" spans="2:2" x14ac:dyDescent="0.25">
      <c r="B94" s="206"/>
    </row>
    <row r="95" spans="2:2" x14ac:dyDescent="0.25">
      <c r="B95" s="206"/>
    </row>
    <row r="96" spans="2:2" x14ac:dyDescent="0.25">
      <c r="B96" s="206"/>
    </row>
    <row r="97" spans="2:2" x14ac:dyDescent="0.25">
      <c r="B97" s="206"/>
    </row>
    <row r="98" spans="2:2" x14ac:dyDescent="0.25">
      <c r="B98" s="206"/>
    </row>
    <row r="99" spans="2:2" x14ac:dyDescent="0.25">
      <c r="B99" s="206"/>
    </row>
    <row r="100" spans="2:2" x14ac:dyDescent="0.25">
      <c r="B100" s="206"/>
    </row>
    <row r="101" spans="2:2" x14ac:dyDescent="0.25">
      <c r="B101" s="206"/>
    </row>
    <row r="102" spans="2:2" x14ac:dyDescent="0.25">
      <c r="B102" s="206"/>
    </row>
    <row r="103" spans="2:2" x14ac:dyDescent="0.25">
      <c r="B103" s="206"/>
    </row>
    <row r="104" spans="2:2" x14ac:dyDescent="0.25">
      <c r="B104" s="206"/>
    </row>
    <row r="105" spans="2:2" x14ac:dyDescent="0.25">
      <c r="B105" s="206"/>
    </row>
    <row r="106" spans="2:2" x14ac:dyDescent="0.25">
      <c r="B106" s="206"/>
    </row>
    <row r="107" spans="2:2" x14ac:dyDescent="0.25">
      <c r="B107" s="206"/>
    </row>
    <row r="108" spans="2:2" x14ac:dyDescent="0.25">
      <c r="B108" s="206"/>
    </row>
    <row r="109" spans="2:2" x14ac:dyDescent="0.25">
      <c r="B109" s="206"/>
    </row>
    <row r="110" spans="2:2" x14ac:dyDescent="0.25">
      <c r="B110" s="206"/>
    </row>
    <row r="111" spans="2:2" x14ac:dyDescent="0.25">
      <c r="B111" s="206"/>
    </row>
    <row r="112" spans="2:2" x14ac:dyDescent="0.25">
      <c r="B112" s="206"/>
    </row>
    <row r="113" spans="2:2" x14ac:dyDescent="0.25">
      <c r="B113" s="206"/>
    </row>
    <row r="114" spans="2:2" x14ac:dyDescent="0.25">
      <c r="B114" s="206"/>
    </row>
    <row r="115" spans="2:2" x14ac:dyDescent="0.25">
      <c r="B115" s="206"/>
    </row>
    <row r="116" spans="2:2" x14ac:dyDescent="0.25">
      <c r="B116" s="206"/>
    </row>
    <row r="117" spans="2:2" x14ac:dyDescent="0.25">
      <c r="B117" s="206"/>
    </row>
    <row r="118" spans="2:2" x14ac:dyDescent="0.25">
      <c r="B118" s="206"/>
    </row>
    <row r="119" spans="2:2" x14ac:dyDescent="0.25">
      <c r="B119" s="206"/>
    </row>
    <row r="120" spans="2:2" x14ac:dyDescent="0.25">
      <c r="B120" s="206"/>
    </row>
    <row r="121" spans="2:2" x14ac:dyDescent="0.25">
      <c r="B121" s="206"/>
    </row>
    <row r="122" spans="2:2" x14ac:dyDescent="0.25">
      <c r="B122" s="206"/>
    </row>
    <row r="123" spans="2:2" x14ac:dyDescent="0.25">
      <c r="B123" s="206"/>
    </row>
  </sheetData>
  <sheetProtection algorithmName="SHA-512" hashValue="LI1LNRKqWD6Fg0yA4JgHKYVlAxJAnLP5jjtAMn5Rcs6rO9GdkVFg8Im9XDiccG4cCpWe/OqJ8B9uzSwcs0yQpg==" saltValue="hNEcqpn3UKphf0+3UyW1VQ==" spinCount="100000" sheet="1" objects="1" scenarios="1"/>
  <autoFilter ref="A1:I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4"/>
  <sheetViews>
    <sheetView zoomScale="80" zoomScaleNormal="80" workbookViewId="0">
      <selection activeCell="J17" sqref="J17"/>
    </sheetView>
  </sheetViews>
  <sheetFormatPr defaultRowHeight="15" x14ac:dyDescent="0.25"/>
  <cols>
    <col min="1" max="1" width="38.42578125" customWidth="1"/>
    <col min="2" max="2" width="31" customWidth="1"/>
    <col min="3" max="3" width="35.5703125" customWidth="1"/>
    <col min="4" max="4" width="35.140625" customWidth="1"/>
    <col min="5" max="5" width="24.42578125" bestFit="1" customWidth="1"/>
    <col min="6" max="6" width="51" customWidth="1"/>
    <col min="10" max="10" width="14.5703125" customWidth="1"/>
  </cols>
  <sheetData>
    <row r="1" spans="1:13" s="3" customFormat="1" ht="15.75" thickBot="1" x14ac:dyDescent="0.3"/>
    <row r="2" spans="1:13" s="3" customFormat="1" x14ac:dyDescent="0.25">
      <c r="A2" s="211" t="s">
        <v>83</v>
      </c>
      <c r="B2" s="212"/>
      <c r="C2" s="49"/>
      <c r="D2" s="32"/>
    </row>
    <row r="3" spans="1:13" s="3" customFormat="1" x14ac:dyDescent="0.25">
      <c r="A3" s="38" t="s">
        <v>102</v>
      </c>
      <c r="B3" s="25" t="s">
        <v>103</v>
      </c>
      <c r="C3" s="25" t="s">
        <v>98</v>
      </c>
      <c r="D3" s="37" t="s">
        <v>104</v>
      </c>
    </row>
    <row r="4" spans="1:13" s="3" customFormat="1" x14ac:dyDescent="0.25">
      <c r="A4" s="124" t="s">
        <v>108</v>
      </c>
      <c r="B4" s="194">
        <v>2014</v>
      </c>
      <c r="C4" s="6"/>
      <c r="D4" s="125"/>
    </row>
    <row r="5" spans="1:13" s="3" customFormat="1" ht="15.75" thickBot="1" x14ac:dyDescent="0.3">
      <c r="A5" s="31" t="s">
        <v>78</v>
      </c>
      <c r="B5" s="195">
        <v>0.04</v>
      </c>
      <c r="C5" s="50" t="s">
        <v>99</v>
      </c>
      <c r="D5" s="27"/>
    </row>
    <row r="6" spans="1:13" x14ac:dyDescent="0.25">
      <c r="A6" s="3"/>
      <c r="B6" s="3"/>
      <c r="C6" s="3"/>
      <c r="D6" s="3"/>
      <c r="E6" s="3"/>
      <c r="F6" s="3"/>
      <c r="G6" s="3"/>
      <c r="H6" s="3"/>
    </row>
    <row r="7" spans="1:13" s="3" customFormat="1" ht="15.75" thickBot="1" x14ac:dyDescent="0.3"/>
    <row r="8" spans="1:13" x14ac:dyDescent="0.25">
      <c r="A8" s="213" t="s">
        <v>77</v>
      </c>
      <c r="B8" s="214"/>
      <c r="C8" s="214"/>
      <c r="D8" s="215"/>
      <c r="E8" s="3"/>
      <c r="F8" s="3"/>
      <c r="G8" s="3"/>
      <c r="H8" s="3"/>
    </row>
    <row r="9" spans="1:13" s="3" customFormat="1" x14ac:dyDescent="0.25">
      <c r="A9" s="51" t="s">
        <v>102</v>
      </c>
      <c r="B9" s="1" t="s">
        <v>103</v>
      </c>
      <c r="C9" s="1" t="s">
        <v>98</v>
      </c>
      <c r="D9" s="52" t="s">
        <v>104</v>
      </c>
    </row>
    <row r="10" spans="1:13" s="12" customFormat="1" x14ac:dyDescent="0.25">
      <c r="A10" s="15" t="s">
        <v>5</v>
      </c>
      <c r="B10" s="196"/>
      <c r="C10" s="14" t="s">
        <v>4</v>
      </c>
      <c r="D10" s="26"/>
    </row>
    <row r="11" spans="1:13" s="12" customFormat="1" x14ac:dyDescent="0.25">
      <c r="A11" s="15" t="s">
        <v>105</v>
      </c>
      <c r="B11" s="197"/>
      <c r="C11" s="33" t="s">
        <v>99</v>
      </c>
      <c r="D11" s="26" t="s">
        <v>106</v>
      </c>
    </row>
    <row r="12" spans="1:13" s="12" customFormat="1" x14ac:dyDescent="0.25">
      <c r="A12" s="15" t="s">
        <v>73</v>
      </c>
      <c r="B12" s="198"/>
      <c r="C12" s="33" t="s">
        <v>100</v>
      </c>
      <c r="D12" s="26" t="s">
        <v>106</v>
      </c>
    </row>
    <row r="13" spans="1:13" s="12" customFormat="1" x14ac:dyDescent="0.25">
      <c r="A13" s="15" t="str">
        <f>"Población inicial al principio de: "&amp;'5-Proyección inversiones'!AA3</f>
        <v>Población inicial al principio de: 2014</v>
      </c>
      <c r="B13" s="24">
        <f>SUM('2-Datos generales comunidades'!G2:G123)*B12</f>
        <v>0</v>
      </c>
      <c r="C13" s="33" t="s">
        <v>100</v>
      </c>
      <c r="D13" s="26"/>
    </row>
    <row r="14" spans="1:13" s="12" customFormat="1" ht="15.75" thickBot="1" x14ac:dyDescent="0.3">
      <c r="A14" s="31" t="s">
        <v>107</v>
      </c>
      <c r="B14" s="48">
        <f>SUM('2-Datos generales comunidades'!E2:E123)*B12</f>
        <v>0</v>
      </c>
      <c r="C14" s="47" t="s">
        <v>100</v>
      </c>
      <c r="D14" s="53"/>
    </row>
    <row r="15" spans="1:13" s="12" customFormat="1" x14ac:dyDescent="0.25">
      <c r="A15" s="4"/>
      <c r="B15" s="28"/>
    </row>
    <row r="16" spans="1:13" s="12" customFormat="1" ht="15.75" thickBot="1" x14ac:dyDescent="0.3">
      <c r="K16" s="4"/>
      <c r="L16" s="4"/>
      <c r="M16" s="4"/>
    </row>
    <row r="17" spans="1:14" s="12" customFormat="1" x14ac:dyDescent="0.25">
      <c r="A17" s="213" t="s">
        <v>85</v>
      </c>
      <c r="B17" s="214"/>
      <c r="C17" s="214"/>
      <c r="D17" s="214"/>
      <c r="E17" s="214"/>
      <c r="F17" s="215"/>
    </row>
    <row r="18" spans="1:14" s="12" customFormat="1" x14ac:dyDescent="0.25">
      <c r="A18" s="51" t="s">
        <v>102</v>
      </c>
      <c r="B18" s="1" t="s">
        <v>103</v>
      </c>
      <c r="C18" s="1"/>
      <c r="D18" s="14"/>
      <c r="E18" s="1" t="s">
        <v>98</v>
      </c>
      <c r="F18" s="55" t="s">
        <v>104</v>
      </c>
    </row>
    <row r="19" spans="1:14" s="103" customFormat="1" x14ac:dyDescent="0.25">
      <c r="A19" s="99" t="s">
        <v>52</v>
      </c>
      <c r="B19" s="100" t="s">
        <v>86</v>
      </c>
      <c r="C19" s="100" t="s">
        <v>111</v>
      </c>
      <c r="D19" s="100" t="s">
        <v>101</v>
      </c>
      <c r="E19" s="101"/>
      <c r="F19" s="102"/>
    </row>
    <row r="20" spans="1:14" s="103" customFormat="1" ht="45" customHeight="1" x14ac:dyDescent="0.25">
      <c r="A20" s="104" t="s">
        <v>30</v>
      </c>
      <c r="B20" s="199"/>
      <c r="C20" s="105" t="e">
        <f>IF(ISBLANK(B20),'8 -Datos de referencia'!C8*'8 -Datos de referencia'!B3/'8 -Datos de referencia'!B4,B20)</f>
        <v>#DIV/0!</v>
      </c>
      <c r="D20" s="105" t="e">
        <f>IF(ISBLANK(B20),C20,B20)</f>
        <v>#DIV/0!</v>
      </c>
      <c r="E20" s="106" t="s">
        <v>110</v>
      </c>
      <c r="F20" s="107" t="s">
        <v>109</v>
      </c>
      <c r="L20" s="108"/>
      <c r="M20" s="108"/>
      <c r="N20" s="109"/>
    </row>
    <row r="21" spans="1:14" s="111" customFormat="1" x14ac:dyDescent="0.25">
      <c r="A21" s="104" t="s">
        <v>31</v>
      </c>
      <c r="B21" s="199"/>
      <c r="C21" s="105" t="e">
        <f>IF(ISBLANK(B21),'8 -Datos de referencia'!C7*'8 -Datos de referencia'!B3/'8 -Datos de referencia'!B4,B21)</f>
        <v>#DIV/0!</v>
      </c>
      <c r="D21" s="105" t="e">
        <f t="shared" ref="D21:D27" si="0">IF(ISBLANK(B21),C21,B21)</f>
        <v>#DIV/0!</v>
      </c>
      <c r="E21" s="106" t="s">
        <v>110</v>
      </c>
      <c r="F21" s="110" t="s">
        <v>112</v>
      </c>
      <c r="L21" s="108"/>
      <c r="M21" s="108"/>
      <c r="N21" s="112"/>
    </row>
    <row r="22" spans="1:14" s="111" customFormat="1" x14ac:dyDescent="0.25">
      <c r="A22" s="113" t="s">
        <v>51</v>
      </c>
      <c r="B22" s="114"/>
      <c r="C22" s="97"/>
      <c r="D22" s="105"/>
      <c r="E22" s="114"/>
      <c r="F22" s="110"/>
      <c r="L22" s="108"/>
      <c r="M22" s="108"/>
      <c r="N22" s="112"/>
    </row>
    <row r="23" spans="1:14" s="116" customFormat="1" x14ac:dyDescent="0.25">
      <c r="A23" s="104" t="s">
        <v>30</v>
      </c>
      <c r="B23" s="199"/>
      <c r="C23" s="105" t="e">
        <f>IF(ISBLANK(B23),'8 -Datos de referencia'!C11*'8 -Datos de referencia'!B3/'8 -Datos de referencia'!B4,B23)</f>
        <v>#DIV/0!</v>
      </c>
      <c r="D23" s="105" t="e">
        <f t="shared" si="0"/>
        <v>#DIV/0!</v>
      </c>
      <c r="E23" s="106" t="s">
        <v>110</v>
      </c>
      <c r="F23" s="115" t="s">
        <v>112</v>
      </c>
      <c r="L23" s="108"/>
      <c r="M23" s="108"/>
      <c r="N23" s="108"/>
    </row>
    <row r="24" spans="1:14" s="116" customFormat="1" x14ac:dyDescent="0.25">
      <c r="A24" s="104" t="s">
        <v>31</v>
      </c>
      <c r="B24" s="199"/>
      <c r="C24" s="105" t="e">
        <f>IF(ISBLANK(B24),'8 -Datos de referencia'!C10*'8 -Datos de referencia'!B3/'8 -Datos de referencia'!B4,B24)</f>
        <v>#DIV/0!</v>
      </c>
      <c r="D24" s="105" t="e">
        <f t="shared" si="0"/>
        <v>#DIV/0!</v>
      </c>
      <c r="E24" s="106" t="s">
        <v>110</v>
      </c>
      <c r="F24" s="115" t="s">
        <v>112</v>
      </c>
      <c r="L24" s="108"/>
      <c r="M24" s="108"/>
      <c r="N24" s="108"/>
    </row>
    <row r="25" spans="1:14" s="116" customFormat="1" x14ac:dyDescent="0.25">
      <c r="A25" s="117" t="s">
        <v>124</v>
      </c>
      <c r="B25" s="97"/>
      <c r="C25" s="97"/>
      <c r="D25" s="105"/>
      <c r="E25" s="97"/>
      <c r="F25" s="115"/>
      <c r="L25" s="108"/>
      <c r="M25" s="108"/>
      <c r="N25" s="108"/>
    </row>
    <row r="26" spans="1:14" s="116" customFormat="1" x14ac:dyDescent="0.25">
      <c r="A26" s="104" t="s">
        <v>30</v>
      </c>
      <c r="B26" s="199"/>
      <c r="C26" s="105" t="e">
        <f>IF(ISBLANK(B26),'8 -Datos de referencia'!C11*'8 -Datos de referencia'!B3/'8 -Datos de referencia'!B4,B26)</f>
        <v>#DIV/0!</v>
      </c>
      <c r="D26" s="105" t="e">
        <f t="shared" si="0"/>
        <v>#DIV/0!</v>
      </c>
      <c r="E26" s="106" t="s">
        <v>110</v>
      </c>
      <c r="F26" s="115" t="s">
        <v>112</v>
      </c>
      <c r="L26" s="108"/>
      <c r="M26" s="108"/>
      <c r="N26" s="108"/>
    </row>
    <row r="27" spans="1:14" s="116" customFormat="1" ht="15.75" thickBot="1" x14ac:dyDescent="0.3">
      <c r="A27" s="118" t="s">
        <v>31</v>
      </c>
      <c r="B27" s="200"/>
      <c r="C27" s="119" t="e">
        <f>IF(ISBLANK(B27),'8 -Datos de referencia'!C10*'8 -Datos de referencia'!B3/'8 -Datos de referencia'!B4,B27)</f>
        <v>#DIV/0!</v>
      </c>
      <c r="D27" s="119" t="e">
        <f t="shared" si="0"/>
        <v>#DIV/0!</v>
      </c>
      <c r="E27" s="120" t="s">
        <v>110</v>
      </c>
      <c r="F27" s="121" t="s">
        <v>112</v>
      </c>
      <c r="L27" s="108"/>
      <c r="M27" s="108"/>
      <c r="N27" s="108"/>
    </row>
    <row r="28" spans="1:14" s="29" customFormat="1" x14ac:dyDescent="0.25"/>
    <row r="29" spans="1:14" s="29" customFormat="1" ht="15.75" thickBot="1" x14ac:dyDescent="0.3"/>
    <row r="30" spans="1:14" s="29" customFormat="1" x14ac:dyDescent="0.25">
      <c r="A30" s="208" t="s">
        <v>84</v>
      </c>
      <c r="B30" s="209"/>
      <c r="C30" s="209"/>
      <c r="D30" s="210"/>
    </row>
    <row r="31" spans="1:14" s="29" customFormat="1" x14ac:dyDescent="0.25">
      <c r="A31" s="51" t="s">
        <v>102</v>
      </c>
      <c r="B31" s="1" t="s">
        <v>103</v>
      </c>
      <c r="C31" s="1" t="s">
        <v>98</v>
      </c>
      <c r="D31" s="55" t="s">
        <v>104</v>
      </c>
    </row>
    <row r="32" spans="1:14" s="116" customFormat="1" ht="30" x14ac:dyDescent="0.25">
      <c r="A32" s="99" t="s">
        <v>53</v>
      </c>
      <c r="B32" s="201"/>
      <c r="C32" s="97" t="s">
        <v>99</v>
      </c>
      <c r="D32" s="115" t="s">
        <v>113</v>
      </c>
    </row>
    <row r="33" spans="1:10" s="116" customFormat="1" ht="30.75" thickBot="1" x14ac:dyDescent="0.3">
      <c r="A33" s="122" t="s">
        <v>125</v>
      </c>
      <c r="B33" s="202"/>
      <c r="C33" s="98" t="s">
        <v>99</v>
      </c>
      <c r="D33" s="121" t="s">
        <v>113</v>
      </c>
      <c r="G33" s="123"/>
      <c r="H33" s="123"/>
      <c r="I33" s="123"/>
      <c r="J33" s="123"/>
    </row>
    <row r="34" spans="1:10" s="29" customFormat="1" x14ac:dyDescent="0.25">
      <c r="A34" s="5"/>
      <c r="B34" s="45"/>
      <c r="G34" s="30"/>
      <c r="H34" s="30"/>
      <c r="I34" s="30"/>
      <c r="J34" s="30"/>
    </row>
    <row r="35" spans="1:10" s="29" customFormat="1" ht="15.75" thickBot="1" x14ac:dyDescent="0.3">
      <c r="G35" s="30"/>
      <c r="J35" s="30"/>
    </row>
    <row r="36" spans="1:10" s="29" customFormat="1" x14ac:dyDescent="0.25">
      <c r="A36" s="208" t="s">
        <v>89</v>
      </c>
      <c r="B36" s="209"/>
      <c r="C36" s="209"/>
      <c r="D36" s="210"/>
      <c r="G36" s="30"/>
      <c r="J36" s="30"/>
    </row>
    <row r="37" spans="1:10" s="29" customFormat="1" x14ac:dyDescent="0.25">
      <c r="A37" s="58" t="s">
        <v>102</v>
      </c>
      <c r="B37" s="51" t="s">
        <v>103</v>
      </c>
      <c r="C37" s="1" t="s">
        <v>98</v>
      </c>
      <c r="D37" s="55" t="s">
        <v>104</v>
      </c>
    </row>
    <row r="38" spans="1:10" s="29" customFormat="1" ht="30" x14ac:dyDescent="0.25">
      <c r="A38" s="126" t="s">
        <v>90</v>
      </c>
      <c r="B38" s="203"/>
      <c r="C38" s="97" t="str">
        <f>"Bolivianos por persona por ano en el municipio de "&amp;B10</f>
        <v xml:space="preserve">Bolivianos por persona por ano en el municipio de </v>
      </c>
      <c r="D38" s="37"/>
    </row>
    <row r="39" spans="1:10" s="29" customFormat="1" ht="30.75" thickBot="1" x14ac:dyDescent="0.3">
      <c r="A39" s="127" t="s">
        <v>91</v>
      </c>
      <c r="B39" s="204"/>
      <c r="C39" s="98" t="str">
        <f>"Bolivianos por persona por ano en el municipio de "&amp;B10</f>
        <v xml:space="preserve">Bolivianos por persona por ano en el municipio de </v>
      </c>
      <c r="D39" s="40"/>
    </row>
    <row r="40" spans="1:10" s="29" customFormat="1" x14ac:dyDescent="0.25"/>
    <row r="41" spans="1:10" s="29" customFormat="1" x14ac:dyDescent="0.25"/>
    <row r="42" spans="1:10" x14ac:dyDescent="0.25">
      <c r="A42" s="3"/>
      <c r="B42" s="3"/>
      <c r="C42" s="3"/>
      <c r="D42" s="3"/>
      <c r="E42" s="3"/>
      <c r="F42" s="3"/>
      <c r="G42" s="3"/>
      <c r="H42" s="3"/>
    </row>
    <row r="43" spans="1:10" x14ac:dyDescent="0.25">
      <c r="A43" s="3"/>
      <c r="B43" s="3"/>
      <c r="C43" s="3"/>
      <c r="D43" s="3"/>
      <c r="E43" s="3"/>
      <c r="F43" s="3"/>
      <c r="G43" s="3"/>
      <c r="H43" s="3"/>
    </row>
    <row r="44" spans="1:10" x14ac:dyDescent="0.25">
      <c r="A44" s="3"/>
      <c r="B44" s="3"/>
      <c r="C44" s="3"/>
      <c r="D44" s="3"/>
      <c r="E44" s="3"/>
      <c r="F44" s="3"/>
      <c r="G44" s="3"/>
      <c r="H44" s="3"/>
    </row>
    <row r="45" spans="1:10" x14ac:dyDescent="0.25">
      <c r="A45" s="3"/>
      <c r="B45" s="3"/>
      <c r="C45" s="3"/>
      <c r="D45" s="3"/>
      <c r="E45" s="3"/>
      <c r="F45" s="3"/>
      <c r="G45" s="3"/>
      <c r="H45" s="3"/>
    </row>
    <row r="46" spans="1:10" x14ac:dyDescent="0.25">
      <c r="A46" s="3"/>
      <c r="B46" s="3"/>
      <c r="C46" s="3"/>
      <c r="D46" s="3"/>
      <c r="E46" s="3"/>
      <c r="F46" s="3"/>
      <c r="G46" s="3"/>
      <c r="H46" s="3"/>
    </row>
    <row r="47" spans="1:10" x14ac:dyDescent="0.25">
      <c r="A47" s="3"/>
      <c r="B47" s="3"/>
      <c r="C47" s="3"/>
      <c r="D47" s="3"/>
      <c r="E47" s="3"/>
      <c r="F47" s="3"/>
      <c r="G47" s="3"/>
      <c r="H47" s="3"/>
    </row>
    <row r="48" spans="1:10" x14ac:dyDescent="0.25">
      <c r="A48" s="3"/>
      <c r="B48" s="3"/>
      <c r="C48" s="3"/>
      <c r="D48" s="3"/>
      <c r="E48" s="3"/>
      <c r="F48" s="3"/>
      <c r="G48" s="3"/>
      <c r="H48" s="3"/>
    </row>
    <row r="49" spans="1:8" x14ac:dyDescent="0.25">
      <c r="A49" s="3"/>
      <c r="B49" s="3"/>
      <c r="C49" s="3"/>
      <c r="D49" s="3"/>
      <c r="E49" s="3"/>
      <c r="F49" s="3"/>
      <c r="G49" s="3"/>
      <c r="H49" s="3"/>
    </row>
    <row r="50" spans="1:8" x14ac:dyDescent="0.25">
      <c r="A50" s="3"/>
      <c r="B50" s="3"/>
      <c r="C50" s="3"/>
      <c r="D50" s="3"/>
      <c r="E50" s="3"/>
      <c r="F50" s="3"/>
      <c r="G50" s="3"/>
      <c r="H50" s="3"/>
    </row>
    <row r="51" spans="1:8" x14ac:dyDescent="0.25">
      <c r="A51" s="3"/>
      <c r="B51" s="3"/>
      <c r="C51" s="3"/>
      <c r="D51" s="3"/>
      <c r="E51" s="3"/>
      <c r="F51" s="3"/>
      <c r="G51" s="3"/>
      <c r="H51" s="3"/>
    </row>
    <row r="54" spans="1:8" s="3" customFormat="1" x14ac:dyDescent="0.25"/>
  </sheetData>
  <sheetProtection algorithmName="SHA-512" hashValue="bdhMlBQ7e8ngahQXWSivexyabLFxQu8oHoPFgyeK7NelLQraB9PH4g/yf8ONZg5GpX2wJ2IQNECP3D0Fexdc7Q==" saltValue="FbvuAdvRrgQd8GTO8sgL7A==" spinCount="100000" sheet="1" objects="1" scenarios="1"/>
  <mergeCells count="5">
    <mergeCell ref="A36:D36"/>
    <mergeCell ref="A2:B2"/>
    <mergeCell ref="A8:D8"/>
    <mergeCell ref="A17:F17"/>
    <mergeCell ref="A30:D30"/>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125"/>
  <sheetViews>
    <sheetView zoomScale="60" zoomScaleNormal="60" workbookViewId="0">
      <pane ySplit="3" topLeftCell="A4" activePane="bottomLeft" state="frozen"/>
      <selection pane="bottomLeft" activeCell="A4" sqref="A4"/>
    </sheetView>
  </sheetViews>
  <sheetFormatPr defaultRowHeight="15" x14ac:dyDescent="0.25"/>
  <cols>
    <col min="1" max="1" width="18.85546875" style="12" bestFit="1" customWidth="1"/>
    <col min="2" max="2" width="20" style="12" customWidth="1"/>
    <col min="3" max="3" width="21.7109375" style="12" customWidth="1"/>
    <col min="4" max="4" width="23.140625" style="12" bestFit="1" customWidth="1"/>
    <col min="5" max="5" width="33.140625" style="12" bestFit="1" customWidth="1"/>
    <col min="6" max="6" width="27" style="12" customWidth="1"/>
    <col min="7" max="7" width="24.5703125" style="12" customWidth="1"/>
    <col min="8" max="8" width="26.85546875" style="12" customWidth="1"/>
    <col min="9" max="9" width="24.42578125" style="12" bestFit="1" customWidth="1"/>
    <col min="10" max="10" width="23.42578125" style="12" customWidth="1"/>
    <col min="11" max="11" width="29.5703125" style="12" bestFit="1" customWidth="1"/>
    <col min="12" max="12" width="24.5703125" style="192" bestFit="1" customWidth="1"/>
    <col min="13" max="13" width="35.140625" style="192" customWidth="1"/>
    <col min="14" max="14" width="19.28515625" style="192" customWidth="1"/>
    <col min="15" max="15" width="38.5703125" style="192" customWidth="1"/>
    <col min="16" max="16" width="17.7109375" style="192" customWidth="1"/>
    <col min="17" max="17" width="37" style="192" customWidth="1"/>
    <col min="18" max="18" width="20.28515625" style="192" customWidth="1"/>
    <col min="19" max="19" width="37.140625" style="192" customWidth="1"/>
    <col min="20" max="20" width="13.7109375" style="192" customWidth="1"/>
    <col min="21" max="21" width="45.85546875" style="192" customWidth="1"/>
    <col min="22" max="22" width="25" style="192" customWidth="1"/>
    <col min="23" max="23" width="42.42578125" style="192" customWidth="1"/>
    <col min="24" max="24" width="19.85546875" style="192" customWidth="1"/>
    <col min="25" max="25" width="37.5703125" style="192" customWidth="1"/>
    <col min="26" max="26" width="19.42578125" style="192" customWidth="1"/>
    <col min="27" max="27" width="36" style="192" customWidth="1"/>
    <col min="28" max="28" width="20.42578125" style="192" customWidth="1"/>
    <col min="29" max="29" width="47" style="192" customWidth="1"/>
    <col min="30" max="30" width="28.7109375" style="193" customWidth="1"/>
    <col min="31" max="31" width="26.85546875" style="193" customWidth="1"/>
    <col min="32" max="32" width="23.5703125" style="193" customWidth="1"/>
    <col min="33" max="33" width="28.28515625" style="193" customWidth="1"/>
    <col min="34" max="34" width="34.42578125" style="193" customWidth="1"/>
    <col min="35" max="35" width="27.85546875" style="193" customWidth="1"/>
    <col min="36" max="36" width="39.28515625" style="193" customWidth="1"/>
    <col min="37" max="37" width="28.7109375" style="193" customWidth="1"/>
    <col min="38" max="38" width="30.7109375" style="193" customWidth="1"/>
    <col min="39" max="39" width="13.28515625" style="12" customWidth="1"/>
    <col min="40" max="40" width="15.5703125" style="12" customWidth="1"/>
    <col min="41" max="41" width="17.140625" style="12" customWidth="1"/>
    <col min="42" max="42" width="13.28515625" style="12" customWidth="1"/>
    <col min="43" max="43" width="11.28515625" style="12" customWidth="1"/>
    <col min="44" max="44" width="13.42578125" style="12" customWidth="1"/>
    <col min="45" max="45" width="13.85546875" style="12" customWidth="1"/>
    <col min="46" max="46" width="16.5703125" style="12" customWidth="1"/>
    <col min="47" max="47" width="16.42578125" style="12" customWidth="1"/>
    <col min="48" max="48" width="18.42578125" style="12" customWidth="1"/>
    <col min="49" max="49" width="23.7109375" style="12" customWidth="1"/>
    <col min="50" max="50" width="24.5703125" style="12" customWidth="1"/>
    <col min="51" max="51" width="19.42578125" style="12" customWidth="1"/>
    <col min="52" max="52" width="12.85546875" style="12" customWidth="1"/>
    <col min="53" max="16384" width="9.140625" style="12"/>
  </cols>
  <sheetData>
    <row r="1" spans="1:51" ht="77.25" customHeight="1" x14ac:dyDescent="0.25">
      <c r="A1" s="144" t="s">
        <v>104</v>
      </c>
      <c r="B1" s="146" t="s">
        <v>134</v>
      </c>
      <c r="C1" s="147" t="s">
        <v>5</v>
      </c>
      <c r="D1" s="147" t="s">
        <v>7</v>
      </c>
      <c r="E1" s="147" t="s">
        <v>8</v>
      </c>
      <c r="F1" s="147" t="s">
        <v>135</v>
      </c>
      <c r="G1" s="147" t="s">
        <v>136</v>
      </c>
      <c r="H1" s="147" t="s">
        <v>137</v>
      </c>
      <c r="I1" s="147" t="s">
        <v>138</v>
      </c>
      <c r="J1" s="147" t="s">
        <v>181</v>
      </c>
      <c r="K1" s="148" t="s">
        <v>139</v>
      </c>
      <c r="L1" s="138" t="s">
        <v>141</v>
      </c>
      <c r="M1" s="139" t="s">
        <v>182</v>
      </c>
      <c r="N1" s="139" t="s">
        <v>142</v>
      </c>
      <c r="O1" s="139" t="s">
        <v>183</v>
      </c>
      <c r="P1" s="139" t="s">
        <v>143</v>
      </c>
      <c r="Q1" s="139" t="s">
        <v>184</v>
      </c>
      <c r="R1" s="139" t="s">
        <v>144</v>
      </c>
      <c r="S1" s="139" t="s">
        <v>185</v>
      </c>
      <c r="T1" s="139" t="s">
        <v>145</v>
      </c>
      <c r="U1" s="139" t="s">
        <v>186</v>
      </c>
      <c r="V1" s="139" t="s">
        <v>146</v>
      </c>
      <c r="W1" s="139" t="s">
        <v>187</v>
      </c>
      <c r="X1" s="139" t="s">
        <v>147</v>
      </c>
      <c r="Y1" s="139" t="s">
        <v>188</v>
      </c>
      <c r="Z1" s="139" t="s">
        <v>148</v>
      </c>
      <c r="AA1" s="139" t="s">
        <v>189</v>
      </c>
      <c r="AB1" s="139" t="s">
        <v>149</v>
      </c>
      <c r="AC1" s="140" t="s">
        <v>190</v>
      </c>
      <c r="AD1" s="138" t="s">
        <v>150</v>
      </c>
      <c r="AE1" s="139" t="s">
        <v>151</v>
      </c>
      <c r="AF1" s="139" t="s">
        <v>152</v>
      </c>
      <c r="AG1" s="139" t="s">
        <v>153</v>
      </c>
      <c r="AH1" s="139" t="s">
        <v>154</v>
      </c>
      <c r="AI1" s="139" t="s">
        <v>155</v>
      </c>
      <c r="AJ1" s="139" t="s">
        <v>156</v>
      </c>
      <c r="AK1" s="139" t="s">
        <v>157</v>
      </c>
      <c r="AL1" s="140" t="s">
        <v>158</v>
      </c>
      <c r="AM1" s="138" t="s">
        <v>161</v>
      </c>
      <c r="AN1" s="139" t="s">
        <v>162</v>
      </c>
      <c r="AO1" s="139" t="s">
        <v>172</v>
      </c>
      <c r="AP1" s="139" t="s">
        <v>194</v>
      </c>
      <c r="AQ1" s="139" t="s">
        <v>173</v>
      </c>
      <c r="AR1" s="139" t="s">
        <v>174</v>
      </c>
      <c r="AS1" s="139" t="s">
        <v>175</v>
      </c>
      <c r="AT1" s="139" t="s">
        <v>195</v>
      </c>
      <c r="AU1" s="140" t="s">
        <v>196</v>
      </c>
      <c r="AV1" s="138" t="s">
        <v>176</v>
      </c>
      <c r="AW1" s="139" t="s">
        <v>178</v>
      </c>
      <c r="AX1" s="139" t="s">
        <v>179</v>
      </c>
      <c r="AY1" s="140" t="s">
        <v>180</v>
      </c>
    </row>
    <row r="2" spans="1:51" x14ac:dyDescent="0.25">
      <c r="A2" s="145" t="s">
        <v>98</v>
      </c>
      <c r="B2" s="99" t="s">
        <v>4</v>
      </c>
      <c r="C2" s="106" t="s">
        <v>4</v>
      </c>
      <c r="D2" s="106" t="s">
        <v>4</v>
      </c>
      <c r="E2" s="106" t="s">
        <v>4</v>
      </c>
      <c r="F2" s="106" t="s">
        <v>140</v>
      </c>
      <c r="G2" s="106" t="s">
        <v>140</v>
      </c>
      <c r="H2" s="106" t="s">
        <v>140</v>
      </c>
      <c r="I2" s="106" t="s">
        <v>4</v>
      </c>
      <c r="J2" s="106" t="s">
        <v>191</v>
      </c>
      <c r="K2" s="107" t="s">
        <v>4</v>
      </c>
      <c r="L2" s="141" t="s">
        <v>4</v>
      </c>
      <c r="M2" s="137" t="s">
        <v>192</v>
      </c>
      <c r="N2" s="137" t="s">
        <v>4</v>
      </c>
      <c r="O2" s="137" t="s">
        <v>192</v>
      </c>
      <c r="P2" s="137" t="s">
        <v>4</v>
      </c>
      <c r="Q2" s="137" t="s">
        <v>192</v>
      </c>
      <c r="R2" s="137" t="s">
        <v>4</v>
      </c>
      <c r="S2" s="137" t="s">
        <v>192</v>
      </c>
      <c r="T2" s="137" t="s">
        <v>4</v>
      </c>
      <c r="U2" s="137" t="s">
        <v>192</v>
      </c>
      <c r="V2" s="137" t="s">
        <v>4</v>
      </c>
      <c r="W2" s="137" t="s">
        <v>192</v>
      </c>
      <c r="X2" s="137" t="s">
        <v>4</v>
      </c>
      <c r="Y2" s="137" t="s">
        <v>192</v>
      </c>
      <c r="Z2" s="137" t="s">
        <v>4</v>
      </c>
      <c r="AA2" s="137" t="s">
        <v>192</v>
      </c>
      <c r="AB2" s="137" t="s">
        <v>4</v>
      </c>
      <c r="AC2" s="142" t="s">
        <v>192</v>
      </c>
      <c r="AD2" s="141" t="s">
        <v>4</v>
      </c>
      <c r="AE2" s="137" t="s">
        <v>4</v>
      </c>
      <c r="AF2" s="137" t="s">
        <v>4</v>
      </c>
      <c r="AG2" s="137" t="s">
        <v>4</v>
      </c>
      <c r="AH2" s="137" t="s">
        <v>4</v>
      </c>
      <c r="AI2" s="137" t="s">
        <v>4</v>
      </c>
      <c r="AJ2" s="137" t="s">
        <v>4</v>
      </c>
      <c r="AK2" s="137" t="s">
        <v>4</v>
      </c>
      <c r="AL2" s="142" t="s">
        <v>4</v>
      </c>
      <c r="AM2" s="141" t="s">
        <v>193</v>
      </c>
      <c r="AN2" s="137" t="s">
        <v>193</v>
      </c>
      <c r="AO2" s="137" t="s">
        <v>193</v>
      </c>
      <c r="AP2" s="137" t="s">
        <v>193</v>
      </c>
      <c r="AQ2" s="137" t="s">
        <v>193</v>
      </c>
      <c r="AR2" s="137" t="s">
        <v>193</v>
      </c>
      <c r="AS2" s="137" t="s">
        <v>193</v>
      </c>
      <c r="AT2" s="137" t="s">
        <v>193</v>
      </c>
      <c r="AU2" s="142" t="s">
        <v>193</v>
      </c>
      <c r="AV2" s="141" t="s">
        <v>193</v>
      </c>
      <c r="AW2" s="137" t="s">
        <v>4</v>
      </c>
      <c r="AX2" s="137" t="s">
        <v>4</v>
      </c>
      <c r="AY2" s="142" t="s">
        <v>4</v>
      </c>
    </row>
    <row r="3" spans="1:51" s="10" customFormat="1" ht="51.75" customHeight="1" x14ac:dyDescent="0.25">
      <c r="A3" s="10" t="s">
        <v>102</v>
      </c>
      <c r="B3" s="128" t="s">
        <v>9</v>
      </c>
      <c r="C3" s="129" t="s">
        <v>0</v>
      </c>
      <c r="D3" s="129" t="s">
        <v>1</v>
      </c>
      <c r="E3" s="129" t="s">
        <v>2</v>
      </c>
      <c r="F3" s="129" t="s">
        <v>36</v>
      </c>
      <c r="G3" s="129" t="s">
        <v>114</v>
      </c>
      <c r="H3" s="129" t="s">
        <v>37</v>
      </c>
      <c r="I3" s="129" t="s">
        <v>10</v>
      </c>
      <c r="J3" s="129" t="s">
        <v>22</v>
      </c>
      <c r="K3" s="130" t="s">
        <v>3</v>
      </c>
      <c r="L3" s="131" t="s">
        <v>15</v>
      </c>
      <c r="M3" s="132" t="s">
        <v>60</v>
      </c>
      <c r="N3" s="132" t="s">
        <v>12</v>
      </c>
      <c r="O3" s="132" t="s">
        <v>16</v>
      </c>
      <c r="P3" s="132" t="s">
        <v>13</v>
      </c>
      <c r="Q3" s="132" t="s">
        <v>17</v>
      </c>
      <c r="R3" s="132" t="s">
        <v>14</v>
      </c>
      <c r="S3" s="132" t="s">
        <v>18</v>
      </c>
      <c r="T3" s="132" t="s">
        <v>21</v>
      </c>
      <c r="U3" s="132" t="s">
        <v>19</v>
      </c>
      <c r="V3" s="132" t="s">
        <v>64</v>
      </c>
      <c r="W3" s="132" t="s">
        <v>65</v>
      </c>
      <c r="X3" s="132" t="s">
        <v>66</v>
      </c>
      <c r="Y3" s="132" t="s">
        <v>20</v>
      </c>
      <c r="Z3" s="132" t="s">
        <v>69</v>
      </c>
      <c r="AA3" s="132" t="s">
        <v>70</v>
      </c>
      <c r="AB3" s="132" t="s">
        <v>6</v>
      </c>
      <c r="AC3" s="143" t="s">
        <v>159</v>
      </c>
      <c r="AD3" s="133" t="s">
        <v>24</v>
      </c>
      <c r="AE3" s="134" t="s">
        <v>25</v>
      </c>
      <c r="AF3" s="134" t="s">
        <v>26</v>
      </c>
      <c r="AG3" s="134" t="s">
        <v>27</v>
      </c>
      <c r="AH3" s="134" t="s">
        <v>28</v>
      </c>
      <c r="AI3" s="134" t="s">
        <v>67</v>
      </c>
      <c r="AJ3" s="134" t="s">
        <v>68</v>
      </c>
      <c r="AK3" s="134" t="s">
        <v>71</v>
      </c>
      <c r="AL3" s="135" t="s">
        <v>160</v>
      </c>
      <c r="AM3" s="128" t="s">
        <v>163</v>
      </c>
      <c r="AN3" s="129" t="s">
        <v>164</v>
      </c>
      <c r="AO3" s="129" t="s">
        <v>165</v>
      </c>
      <c r="AP3" s="129" t="s">
        <v>166</v>
      </c>
      <c r="AQ3" s="129" t="s">
        <v>167</v>
      </c>
      <c r="AR3" s="129" t="s">
        <v>168</v>
      </c>
      <c r="AS3" s="129" t="s">
        <v>169</v>
      </c>
      <c r="AT3" s="129" t="s">
        <v>170</v>
      </c>
      <c r="AU3" s="130" t="s">
        <v>171</v>
      </c>
      <c r="AV3" s="128" t="s">
        <v>177</v>
      </c>
      <c r="AW3" s="129" t="s">
        <v>23</v>
      </c>
      <c r="AX3" s="129" t="s">
        <v>29</v>
      </c>
      <c r="AY3" s="136" t="s">
        <v>32</v>
      </c>
    </row>
    <row r="4" spans="1:51" ht="15" customHeight="1" x14ac:dyDescent="0.25">
      <c r="B4" s="15"/>
      <c r="C4" s="59">
        <f>'2-Datos generales comunidades'!A2</f>
        <v>0</v>
      </c>
      <c r="D4" s="59">
        <f>'2-Datos generales comunidades'!B2</f>
        <v>0</v>
      </c>
      <c r="E4" s="59">
        <f>'2-Datos generales comunidades'!C2</f>
        <v>0</v>
      </c>
      <c r="F4" s="14">
        <f>'2-Datos generales comunidades'!G2</f>
        <v>0</v>
      </c>
      <c r="G4" s="14">
        <f>'2-Datos generales comunidades'!F2</f>
        <v>0</v>
      </c>
      <c r="H4" s="14">
        <f>'2-Datos generales comunidades'!E2</f>
        <v>0</v>
      </c>
      <c r="I4" s="14" t="str">
        <f>IF('2-Datos generales comunidades'!D2="Gravity Fed System with Pump","bombeo",IF('2-Datos generales comunidades'!D2="Gravity Fed System","gravedad",IF(ISBLANK('2-Datos generales comunidades'!H2),"sin dato",IF(ISBLANK('2-Datos generales comunidades'!D2),"sin sistema","otro"))))</f>
        <v>sin dato</v>
      </c>
      <c r="J4" s="14" t="str">
        <f>IF(ISBLANK('2-Datos generales comunidades'!I2),"",'2-Datos generales comunidades'!I2)</f>
        <v/>
      </c>
      <c r="K4" s="68" t="str">
        <f>IF(ISBLANK('2-Datos generales comunidades'!H2),"",'2-Datos generales comunidades'!H2)</f>
        <v/>
      </c>
      <c r="L4" s="179"/>
      <c r="M4" s="180"/>
      <c r="N4" s="181"/>
      <c r="O4" s="181"/>
      <c r="P4" s="181"/>
      <c r="Q4" s="181"/>
      <c r="R4" s="181"/>
      <c r="S4" s="181"/>
      <c r="T4" s="181"/>
      <c r="U4" s="181"/>
      <c r="V4" s="181"/>
      <c r="W4" s="181"/>
      <c r="X4" s="181"/>
      <c r="Y4" s="181"/>
      <c r="Z4" s="181"/>
      <c r="AA4" s="181"/>
      <c r="AB4" s="181"/>
      <c r="AC4" s="182"/>
      <c r="AD4" s="183"/>
      <c r="AE4" s="184"/>
      <c r="AF4" s="184"/>
      <c r="AG4" s="184"/>
      <c r="AH4" s="184"/>
      <c r="AI4" s="184"/>
      <c r="AJ4" s="184"/>
      <c r="AK4" s="184"/>
      <c r="AL4" s="185"/>
      <c r="AM4" s="15" t="str">
        <f>IF(L4=1,'8 -Datos de referencia'!$B$16-('3- Datos generales'!$B$4-M4),"")</f>
        <v/>
      </c>
      <c r="AN4" s="14" t="str">
        <f>IF(N4=1,'8 -Datos de referencia'!$B$17-('3- Datos generales'!$B$4-O4),"")</f>
        <v/>
      </c>
      <c r="AO4" s="14" t="str">
        <f>IF(P4=1,'8 -Datos de referencia'!$B$18-('3- Datos generales'!$B$4-Q4),"")</f>
        <v/>
      </c>
      <c r="AP4" s="14" t="str">
        <f>IF(R4=1,'8 -Datos de referencia'!$B$19-('3- Datos generales'!$B$4-S4),"")</f>
        <v/>
      </c>
      <c r="AQ4" s="14" t="str">
        <f>IF(T4=1,'8 -Datos de referencia'!$B$20-('3- Datos generales'!$B$4-U4),"")</f>
        <v/>
      </c>
      <c r="AR4" s="14" t="str">
        <f>IF(V4=1,'8 -Datos de referencia'!$B$21-('3- Datos generales'!$B$4-W4),"")</f>
        <v/>
      </c>
      <c r="AS4" s="14" t="str">
        <f>IF(X4=1,'8 -Datos de referencia'!$B$22-('3- Datos generales'!$B$4-Y4),"")</f>
        <v/>
      </c>
      <c r="AT4" s="14" t="str">
        <f>IF(Z4=1,'8 -Datos de referencia'!$B$23-('3- Datos generales'!$B$4-AA4),"")</f>
        <v/>
      </c>
      <c r="AU4" s="26" t="str">
        <f>IF(AB4=1,'8 -Datos de referencia'!$B$24-('3- Datos generales'!$B$4-AC4),"")</f>
        <v/>
      </c>
      <c r="AV4" s="15" t="str">
        <f t="shared" ref="AV4:AV35" si="0">IF(K4="Sistema no mejorado","n/a",IF(COUNT(AM4:AU4)=0,"n/a",MEDIAN(AM4:AU4)))</f>
        <v>n/a</v>
      </c>
      <c r="AW4" s="14" t="str">
        <f t="shared" ref="AW4:AW35" si="1">IF(K4="Sistema no mejorado","n/a",IF(COUNTIF(AM4:AU4,"&lt;4")&gt;=2,"Alto Riesgo",IF(COUNTIF(AM4:AU4,"&lt;10")=2,"Medio Riesgo",IF(COUNTIF(AM4:AU4,"&lt;10")&lt;=1,"Bajo Riesgo","error"))))</f>
        <v>Bajo Riesgo</v>
      </c>
      <c r="AX4" s="14" t="str">
        <f t="shared" ref="AX4:AX35" si="2">IF(COUNT(AD4:AL4)=0,"n/a",MODE(AD4:AL4))</f>
        <v>n/a</v>
      </c>
      <c r="AY4" s="26" t="str">
        <f>IF(K4="Sistema no mejorado","Nueva Construccion",IF(OR(AND(AX4=1,AW4="Bajo Riesgo"),AND(AX4=1,AW4="Medio Riesgo"),AND(AX4=2,AW4="Bajo Riesgo")),"Baja Prioridad",IF(OR(AND(AX4=2,AW4="Medio Riesgo"),AND(AX4=1,AW4="Alto Riesgo"),AND(AX4=3,AW4="Bajo Riesgo")),"Media Prioridad",IF(OR(AND(AX4=3,AW4="Alto Riesgo"),AND(AX4=2,AW4="Alto Riesgo"),AND(AX4=3,AW4="Medio Riesgo")),"Alta Prioridad","n/a"))))</f>
        <v>n/a</v>
      </c>
    </row>
    <row r="5" spans="1:51" ht="15" customHeight="1" x14ac:dyDescent="0.25">
      <c r="B5" s="15"/>
      <c r="C5" s="59">
        <f>'2-Datos generales comunidades'!A3</f>
        <v>0</v>
      </c>
      <c r="D5" s="175">
        <f>'2-Datos generales comunidades'!B3</f>
        <v>0</v>
      </c>
      <c r="E5" s="59">
        <f>'2-Datos generales comunidades'!C3</f>
        <v>0</v>
      </c>
      <c r="F5" s="14">
        <f>'2-Datos generales comunidades'!G3</f>
        <v>0</v>
      </c>
      <c r="G5" s="14">
        <f>'2-Datos generales comunidades'!F3</f>
        <v>0</v>
      </c>
      <c r="H5" s="14">
        <f>'2-Datos generales comunidades'!E3</f>
        <v>0</v>
      </c>
      <c r="I5" s="14" t="str">
        <f>IF('2-Datos generales comunidades'!D3="Gravity Fed System with Pump","bombeo",IF('2-Datos generales comunidades'!D3="Gravity Fed System","gravedad",IF(ISBLANK('2-Datos generales comunidades'!H3),"sin dato",IF(ISBLANK('2-Datos generales comunidades'!D3),"sin sistema","otro"))))</f>
        <v>sin dato</v>
      </c>
      <c r="J5" s="14" t="str">
        <f>IF(ISBLANK('2-Datos generales comunidades'!I3),"",'2-Datos generales comunidades'!I3)</f>
        <v/>
      </c>
      <c r="K5" s="68" t="str">
        <f>IF(ISBLANK('2-Datos generales comunidades'!H3),"",'2-Datos generales comunidades'!H3)</f>
        <v/>
      </c>
      <c r="L5" s="179"/>
      <c r="M5" s="181"/>
      <c r="N5" s="181"/>
      <c r="O5" s="181"/>
      <c r="P5" s="181"/>
      <c r="Q5" s="181"/>
      <c r="R5" s="181"/>
      <c r="S5" s="181"/>
      <c r="T5" s="181"/>
      <c r="U5" s="181"/>
      <c r="V5" s="181"/>
      <c r="W5" s="181"/>
      <c r="X5" s="181"/>
      <c r="Y5" s="181"/>
      <c r="Z5" s="181"/>
      <c r="AA5" s="181"/>
      <c r="AB5" s="181"/>
      <c r="AC5" s="182"/>
      <c r="AD5" s="183"/>
      <c r="AE5" s="184"/>
      <c r="AF5" s="184"/>
      <c r="AG5" s="184"/>
      <c r="AH5" s="184"/>
      <c r="AI5" s="184"/>
      <c r="AJ5" s="184"/>
      <c r="AK5" s="184"/>
      <c r="AL5" s="185"/>
      <c r="AM5" s="15" t="str">
        <f>IF(L5=1,'8 -Datos de referencia'!$B$16-('3- Datos generales'!$B$4-M5),"")</f>
        <v/>
      </c>
      <c r="AN5" s="14" t="str">
        <f>IF(N5=1,'8 -Datos de referencia'!$B$17-('3- Datos generales'!$B$4-O5),"")</f>
        <v/>
      </c>
      <c r="AO5" s="14" t="str">
        <f>IF(P5=1,'8 -Datos de referencia'!$B$18-('3- Datos generales'!$B$4-Q5),"")</f>
        <v/>
      </c>
      <c r="AP5" s="14" t="str">
        <f>IF(R5=1,'8 -Datos de referencia'!$B$19-('3- Datos generales'!$B$4-S5),"")</f>
        <v/>
      </c>
      <c r="AQ5" s="14" t="str">
        <f>IF(T5=1,'8 -Datos de referencia'!$B$20-('3- Datos generales'!$B$4-U5),"")</f>
        <v/>
      </c>
      <c r="AR5" s="14" t="str">
        <f>IF(V5=1,'8 -Datos de referencia'!$B$21-('3- Datos generales'!$B$4-W5),"")</f>
        <v/>
      </c>
      <c r="AS5" s="14" t="str">
        <f>IF(X5=1,'8 -Datos de referencia'!$B$22-('3- Datos generales'!$B$4-Y5),"")</f>
        <v/>
      </c>
      <c r="AT5" s="14" t="str">
        <f>IF(Z5=1,'8 -Datos de referencia'!$B$23-('3- Datos generales'!$B$4-AA5),"")</f>
        <v/>
      </c>
      <c r="AU5" s="26" t="str">
        <f>IF(AB5=1,'8 -Datos de referencia'!$B$24-('3- Datos generales'!$B$4-AC5),"")</f>
        <v/>
      </c>
      <c r="AV5" s="15" t="str">
        <f t="shared" si="0"/>
        <v>n/a</v>
      </c>
      <c r="AW5" s="14" t="str">
        <f t="shared" si="1"/>
        <v>Bajo Riesgo</v>
      </c>
      <c r="AX5" s="14" t="str">
        <f t="shared" si="2"/>
        <v>n/a</v>
      </c>
      <c r="AY5" s="26" t="str">
        <f t="shared" ref="AY5:AY64" si="3">IF(K5="Sistema no mejorado","Nueva Construccion",IF(OR(AND(AX5=1,AW5="Bajo Riesgo"),AND(AX5=1,AW5="Medio Riesgo"),AND(AX5=2,AW5="Bajo Riesgo")),"Baja Prioridad",IF(OR(AND(AX5=2,AW5="Medio Riesgo"),AND(AX5=1,AW5="Alto Riesgo"),AND(AX5=3,AW5="Bajo Riesgo")),"Media Prioridad",IF(OR(AND(AX5=3,AW5="Alto Riesgo"),AND(AX5=2,AW5="Alto Riesgo"),AND(AX5=3,AW5="Medio Riesgo")),"Alta Prioridad","n/a"))))</f>
        <v>n/a</v>
      </c>
    </row>
    <row r="6" spans="1:51" ht="15" customHeight="1" x14ac:dyDescent="0.25">
      <c r="B6" s="15"/>
      <c r="C6" s="59">
        <f>'2-Datos generales comunidades'!A4</f>
        <v>0</v>
      </c>
      <c r="D6" s="175">
        <f>'2-Datos generales comunidades'!B4</f>
        <v>0</v>
      </c>
      <c r="E6" s="59">
        <f>'2-Datos generales comunidades'!C4</f>
        <v>0</v>
      </c>
      <c r="F6" s="14">
        <f>'2-Datos generales comunidades'!G4</f>
        <v>0</v>
      </c>
      <c r="G6" s="14">
        <f>'2-Datos generales comunidades'!F4</f>
        <v>0</v>
      </c>
      <c r="H6" s="14">
        <f>'2-Datos generales comunidades'!E4</f>
        <v>0</v>
      </c>
      <c r="I6" s="14" t="str">
        <f>IF('2-Datos generales comunidades'!D4="Gravity Fed System with Pump","bombeo",IF('2-Datos generales comunidades'!D4="Gravity Fed System","gravedad",IF(ISBLANK('2-Datos generales comunidades'!H4),"sin dato",IF(ISBLANK('2-Datos generales comunidades'!D4),"sin sistema","otro"))))</f>
        <v>sin dato</v>
      </c>
      <c r="J6" s="14" t="str">
        <f>IF(ISBLANK('2-Datos generales comunidades'!I4),"",'2-Datos generales comunidades'!I4)</f>
        <v/>
      </c>
      <c r="K6" s="68" t="str">
        <f>IF(ISBLANK('2-Datos generales comunidades'!H4),"",'2-Datos generales comunidades'!H4)</f>
        <v/>
      </c>
      <c r="L6" s="179"/>
      <c r="M6" s="180"/>
      <c r="N6" s="181"/>
      <c r="O6" s="181"/>
      <c r="P6" s="181"/>
      <c r="Q6" s="181"/>
      <c r="R6" s="181"/>
      <c r="S6" s="181"/>
      <c r="T6" s="181"/>
      <c r="U6" s="181"/>
      <c r="V6" s="181"/>
      <c r="W6" s="181"/>
      <c r="X6" s="181"/>
      <c r="Y6" s="181"/>
      <c r="Z6" s="181"/>
      <c r="AA6" s="181"/>
      <c r="AB6" s="181"/>
      <c r="AC6" s="182"/>
      <c r="AD6" s="183"/>
      <c r="AE6" s="184"/>
      <c r="AF6" s="184"/>
      <c r="AG6" s="184"/>
      <c r="AH6" s="184"/>
      <c r="AI6" s="184"/>
      <c r="AJ6" s="184"/>
      <c r="AK6" s="184"/>
      <c r="AL6" s="185"/>
      <c r="AM6" s="15" t="str">
        <f>IF(L6=1,'8 -Datos de referencia'!$B$16-('3- Datos generales'!$B$4-M6),"")</f>
        <v/>
      </c>
      <c r="AN6" s="14" t="str">
        <f>IF(N6=1,'8 -Datos de referencia'!$B$17-('3- Datos generales'!$B$4-O6),"")</f>
        <v/>
      </c>
      <c r="AO6" s="14" t="str">
        <f>IF(P6=1,'8 -Datos de referencia'!$B$18-('3- Datos generales'!$B$4-Q6),"")</f>
        <v/>
      </c>
      <c r="AP6" s="14" t="str">
        <f>IF(R6=1,'8 -Datos de referencia'!$B$19-('3- Datos generales'!$B$4-S6),"")</f>
        <v/>
      </c>
      <c r="AQ6" s="14" t="str">
        <f>IF(T6=1,'8 -Datos de referencia'!$B$20-('3- Datos generales'!$B$4-U6),"")</f>
        <v/>
      </c>
      <c r="AR6" s="14" t="str">
        <f>IF(V6=1,'8 -Datos de referencia'!$B$21-('3- Datos generales'!$B$4-W6),"")</f>
        <v/>
      </c>
      <c r="AS6" s="14" t="str">
        <f>IF(X6=1,'8 -Datos de referencia'!$B$22-('3- Datos generales'!$B$4-Y6),"")</f>
        <v/>
      </c>
      <c r="AT6" s="14" t="str">
        <f>IF(Z6=1,'8 -Datos de referencia'!$B$23-('3- Datos generales'!$B$4-AA6),"")</f>
        <v/>
      </c>
      <c r="AU6" s="26" t="str">
        <f>IF(AB6=1,'8 -Datos de referencia'!$B$24-('3- Datos generales'!$B$4-AC6),"")</f>
        <v/>
      </c>
      <c r="AV6" s="15" t="str">
        <f t="shared" si="0"/>
        <v>n/a</v>
      </c>
      <c r="AW6" s="14" t="str">
        <f t="shared" si="1"/>
        <v>Bajo Riesgo</v>
      </c>
      <c r="AX6" s="14" t="str">
        <f t="shared" si="2"/>
        <v>n/a</v>
      </c>
      <c r="AY6" s="26" t="str">
        <f t="shared" si="3"/>
        <v>n/a</v>
      </c>
    </row>
    <row r="7" spans="1:51" ht="15" customHeight="1" x14ac:dyDescent="0.25">
      <c r="B7" s="15"/>
      <c r="C7" s="59">
        <f>'2-Datos generales comunidades'!A5</f>
        <v>0</v>
      </c>
      <c r="D7" s="175">
        <f>'2-Datos generales comunidades'!B5</f>
        <v>0</v>
      </c>
      <c r="E7" s="59">
        <f>'2-Datos generales comunidades'!C5</f>
        <v>0</v>
      </c>
      <c r="F7" s="14">
        <f>'2-Datos generales comunidades'!G5</f>
        <v>0</v>
      </c>
      <c r="G7" s="14">
        <f>'2-Datos generales comunidades'!F5</f>
        <v>0</v>
      </c>
      <c r="H7" s="14">
        <f>'2-Datos generales comunidades'!E5</f>
        <v>0</v>
      </c>
      <c r="I7" s="14" t="str">
        <f>IF('2-Datos generales comunidades'!D5="Gravity Fed System with Pump","bombeo",IF('2-Datos generales comunidades'!D5="Gravity Fed System","gravedad",IF(ISBLANK('2-Datos generales comunidades'!H5),"sin dato",IF(ISBLANK('2-Datos generales comunidades'!D5),"sin sistema","otro"))))</f>
        <v>sin dato</v>
      </c>
      <c r="J7" s="14" t="str">
        <f>IF(ISBLANK('2-Datos generales comunidades'!I5),"",'2-Datos generales comunidades'!I5)</f>
        <v/>
      </c>
      <c r="K7" s="68" t="str">
        <f>IF(ISBLANK('2-Datos generales comunidades'!H5),"",'2-Datos generales comunidades'!H5)</f>
        <v/>
      </c>
      <c r="L7" s="179"/>
      <c r="M7" s="181"/>
      <c r="N7" s="181"/>
      <c r="O7" s="181"/>
      <c r="P7" s="181"/>
      <c r="Q7" s="181"/>
      <c r="R7" s="181"/>
      <c r="S7" s="181"/>
      <c r="T7" s="181"/>
      <c r="U7" s="181"/>
      <c r="V7" s="181"/>
      <c r="W7" s="181"/>
      <c r="X7" s="181"/>
      <c r="Y7" s="181"/>
      <c r="Z7" s="181"/>
      <c r="AA7" s="181"/>
      <c r="AB7" s="181"/>
      <c r="AC7" s="182"/>
      <c r="AD7" s="183"/>
      <c r="AE7" s="184"/>
      <c r="AF7" s="184"/>
      <c r="AG7" s="184"/>
      <c r="AH7" s="184"/>
      <c r="AI7" s="184"/>
      <c r="AJ7" s="184"/>
      <c r="AK7" s="184"/>
      <c r="AL7" s="185"/>
      <c r="AM7" s="15" t="str">
        <f>IF(L7=1,'8 -Datos de referencia'!$B$16-('3- Datos generales'!$B$4-M7),"")</f>
        <v/>
      </c>
      <c r="AN7" s="14" t="str">
        <f>IF(N7=1,'8 -Datos de referencia'!$B$17-('3- Datos generales'!$B$4-O7),"")</f>
        <v/>
      </c>
      <c r="AO7" s="14" t="str">
        <f>IF(P7=1,'8 -Datos de referencia'!$B$18-('3- Datos generales'!$B$4-Q7),"")</f>
        <v/>
      </c>
      <c r="AP7" s="14" t="str">
        <f>IF(R7=1,'8 -Datos de referencia'!$B$19-('3- Datos generales'!$B$4-S7),"")</f>
        <v/>
      </c>
      <c r="AQ7" s="14" t="str">
        <f>IF(T7=1,'8 -Datos de referencia'!$B$20-('3- Datos generales'!$B$4-U7),"")</f>
        <v/>
      </c>
      <c r="AR7" s="14" t="str">
        <f>IF(V7=1,'8 -Datos de referencia'!$B$21-('3- Datos generales'!$B$4-W7),"")</f>
        <v/>
      </c>
      <c r="AS7" s="14" t="str">
        <f>IF(X7=1,'8 -Datos de referencia'!$B$22-('3- Datos generales'!$B$4-Y7),"")</f>
        <v/>
      </c>
      <c r="AT7" s="14" t="str">
        <f>IF(Z7=1,'8 -Datos de referencia'!$B$23-('3- Datos generales'!$B$4-AA7),"")</f>
        <v/>
      </c>
      <c r="AU7" s="26" t="str">
        <f>IF(AB7=1,'8 -Datos de referencia'!$B$24-('3- Datos generales'!$B$4-AC7),"")</f>
        <v/>
      </c>
      <c r="AV7" s="15" t="str">
        <f t="shared" si="0"/>
        <v>n/a</v>
      </c>
      <c r="AW7" s="14" t="str">
        <f t="shared" si="1"/>
        <v>Bajo Riesgo</v>
      </c>
      <c r="AX7" s="14" t="str">
        <f t="shared" si="2"/>
        <v>n/a</v>
      </c>
      <c r="AY7" s="26" t="str">
        <f t="shared" si="3"/>
        <v>n/a</v>
      </c>
    </row>
    <row r="8" spans="1:51" x14ac:dyDescent="0.25">
      <c r="B8" s="15"/>
      <c r="C8" s="59">
        <f>'2-Datos generales comunidades'!A6</f>
        <v>0</v>
      </c>
      <c r="D8" s="175">
        <f>'2-Datos generales comunidades'!B6</f>
        <v>0</v>
      </c>
      <c r="E8" s="59">
        <f>'2-Datos generales comunidades'!C6</f>
        <v>0</v>
      </c>
      <c r="F8" s="14">
        <f>'2-Datos generales comunidades'!G6</f>
        <v>0</v>
      </c>
      <c r="G8" s="14">
        <f>'2-Datos generales comunidades'!F6</f>
        <v>0</v>
      </c>
      <c r="H8" s="14">
        <f>'2-Datos generales comunidades'!E6</f>
        <v>0</v>
      </c>
      <c r="I8" s="14" t="str">
        <f>IF('2-Datos generales comunidades'!D6="Gravity Fed System with Pump","bombeo",IF('2-Datos generales comunidades'!D6="Gravity Fed System","gravedad",IF(ISBLANK('2-Datos generales comunidades'!H6),"sin dato",IF(ISBLANK('2-Datos generales comunidades'!D6),"sin sistema","otro"))))</f>
        <v>sin dato</v>
      </c>
      <c r="J8" s="14" t="str">
        <f>IF(ISBLANK('2-Datos generales comunidades'!I6),"",'2-Datos generales comunidades'!I6)</f>
        <v/>
      </c>
      <c r="K8" s="68" t="str">
        <f>IF(ISBLANK('2-Datos generales comunidades'!H6),"",'2-Datos generales comunidades'!H6)</f>
        <v/>
      </c>
      <c r="L8" s="179"/>
      <c r="M8" s="180"/>
      <c r="N8" s="181"/>
      <c r="O8" s="181"/>
      <c r="P8" s="181"/>
      <c r="Q8" s="181"/>
      <c r="R8" s="181"/>
      <c r="S8" s="181"/>
      <c r="T8" s="181"/>
      <c r="U8" s="181"/>
      <c r="V8" s="181"/>
      <c r="W8" s="181"/>
      <c r="X8" s="181"/>
      <c r="Y8" s="181"/>
      <c r="Z8" s="181"/>
      <c r="AA8" s="181"/>
      <c r="AB8" s="181"/>
      <c r="AC8" s="182"/>
      <c r="AD8" s="183"/>
      <c r="AE8" s="184"/>
      <c r="AF8" s="184"/>
      <c r="AG8" s="184"/>
      <c r="AH8" s="184"/>
      <c r="AI8" s="184"/>
      <c r="AJ8" s="184"/>
      <c r="AK8" s="184"/>
      <c r="AL8" s="185"/>
      <c r="AM8" s="15" t="str">
        <f>IF(L8=1,'8 -Datos de referencia'!$B$16-('3- Datos generales'!$B$4-M8),"")</f>
        <v/>
      </c>
      <c r="AN8" s="14" t="str">
        <f>IF(N8=1,'8 -Datos de referencia'!$B$17-('3- Datos generales'!$B$4-O8),"")</f>
        <v/>
      </c>
      <c r="AO8" s="14" t="str">
        <f>IF(P8=1,'8 -Datos de referencia'!$B$18-('3- Datos generales'!$B$4-Q8),"")</f>
        <v/>
      </c>
      <c r="AP8" s="14" t="str">
        <f>IF(R8=1,'8 -Datos de referencia'!$B$19-('3- Datos generales'!$B$4-S8),"")</f>
        <v/>
      </c>
      <c r="AQ8" s="14" t="str">
        <f>IF(T8=1,'8 -Datos de referencia'!$B$20-('3- Datos generales'!$B$4-U8),"")</f>
        <v/>
      </c>
      <c r="AR8" s="14" t="str">
        <f>IF(V8=1,'8 -Datos de referencia'!$B$21-('3- Datos generales'!$B$4-W8),"")</f>
        <v/>
      </c>
      <c r="AS8" s="14" t="str">
        <f>IF(X8=1,'8 -Datos de referencia'!$B$22-('3- Datos generales'!$B$4-Y8),"")</f>
        <v/>
      </c>
      <c r="AT8" s="14" t="str">
        <f>IF(Z8=1,'8 -Datos de referencia'!$B$23-('3- Datos generales'!$B$4-AA8),"")</f>
        <v/>
      </c>
      <c r="AU8" s="26" t="str">
        <f>IF(AB8=1,'8 -Datos de referencia'!$B$24-('3- Datos generales'!$B$4-AC8),"")</f>
        <v/>
      </c>
      <c r="AV8" s="15" t="str">
        <f t="shared" si="0"/>
        <v>n/a</v>
      </c>
      <c r="AW8" s="14" t="str">
        <f t="shared" si="1"/>
        <v>Bajo Riesgo</v>
      </c>
      <c r="AX8" s="14" t="str">
        <f t="shared" si="2"/>
        <v>n/a</v>
      </c>
      <c r="AY8" s="26" t="str">
        <f t="shared" si="3"/>
        <v>n/a</v>
      </c>
    </row>
    <row r="9" spans="1:51" ht="15" customHeight="1" x14ac:dyDescent="0.25">
      <c r="B9" s="15"/>
      <c r="C9" s="59">
        <f>'2-Datos generales comunidades'!A7</f>
        <v>0</v>
      </c>
      <c r="D9" s="175">
        <f>'2-Datos generales comunidades'!B7</f>
        <v>0</v>
      </c>
      <c r="E9" s="60">
        <f>'2-Datos generales comunidades'!C7</f>
        <v>0</v>
      </c>
      <c r="F9" s="14">
        <f>'2-Datos generales comunidades'!G7</f>
        <v>0</v>
      </c>
      <c r="G9" s="14">
        <f>'2-Datos generales comunidades'!F7</f>
        <v>0</v>
      </c>
      <c r="H9" s="14">
        <f>'2-Datos generales comunidades'!E7</f>
        <v>0</v>
      </c>
      <c r="I9" s="14" t="str">
        <f>IF('2-Datos generales comunidades'!D7="Gravity Fed System with Pump","bombeo",IF('2-Datos generales comunidades'!D7="Gravity Fed System","gravedad",IF(ISBLANK('2-Datos generales comunidades'!H7),"sin dato",IF(ISBLANK('2-Datos generales comunidades'!D7),"sin sistema","otro"))))</f>
        <v>sin dato</v>
      </c>
      <c r="J9" s="14" t="str">
        <f>IF(ISBLANK('2-Datos generales comunidades'!I7),"",'2-Datos generales comunidades'!I7)</f>
        <v/>
      </c>
      <c r="K9" s="68" t="str">
        <f>IF(ISBLANK('2-Datos generales comunidades'!H7),"",'2-Datos generales comunidades'!H7)</f>
        <v/>
      </c>
      <c r="L9" s="179"/>
      <c r="M9" s="180"/>
      <c r="N9" s="181"/>
      <c r="O9" s="181"/>
      <c r="P9" s="181"/>
      <c r="Q9" s="181"/>
      <c r="R9" s="181"/>
      <c r="S9" s="181"/>
      <c r="T9" s="181"/>
      <c r="U9" s="181"/>
      <c r="V9" s="181"/>
      <c r="W9" s="181"/>
      <c r="X9" s="181"/>
      <c r="Y9" s="181"/>
      <c r="Z9" s="181"/>
      <c r="AA9" s="181"/>
      <c r="AB9" s="181"/>
      <c r="AC9" s="182"/>
      <c r="AD9" s="183"/>
      <c r="AE9" s="184"/>
      <c r="AF9" s="184"/>
      <c r="AG9" s="184"/>
      <c r="AH9" s="184"/>
      <c r="AI9" s="184"/>
      <c r="AJ9" s="184"/>
      <c r="AK9" s="184"/>
      <c r="AL9" s="185"/>
      <c r="AM9" s="15" t="str">
        <f>IF(L9=1,'8 -Datos de referencia'!$B$16-('3- Datos generales'!$B$4-M9),"")</f>
        <v/>
      </c>
      <c r="AN9" s="14" t="str">
        <f>IF(N9=1,'8 -Datos de referencia'!$B$17-('3- Datos generales'!$B$4-O9),"")</f>
        <v/>
      </c>
      <c r="AO9" s="14" t="str">
        <f>IF(P9=1,'8 -Datos de referencia'!$B$18-('3- Datos generales'!$B$4-Q9),"")</f>
        <v/>
      </c>
      <c r="AP9" s="14" t="str">
        <f>IF(R9=1,'8 -Datos de referencia'!$B$19-('3- Datos generales'!$B$4-S9),"")</f>
        <v/>
      </c>
      <c r="AQ9" s="14" t="str">
        <f>IF(T9=1,'8 -Datos de referencia'!$B$20-('3- Datos generales'!$B$4-U9),"")</f>
        <v/>
      </c>
      <c r="AR9" s="14" t="str">
        <f>IF(V9=1,'8 -Datos de referencia'!$B$21-('3- Datos generales'!$B$4-W9),"")</f>
        <v/>
      </c>
      <c r="AS9" s="14" t="str">
        <f>IF(X9=1,'8 -Datos de referencia'!$B$22-('3- Datos generales'!$B$4-Y9),"")</f>
        <v/>
      </c>
      <c r="AT9" s="14" t="str">
        <f>IF(Z9=1,'8 -Datos de referencia'!$B$23-('3- Datos generales'!$B$4-AA9),"")</f>
        <v/>
      </c>
      <c r="AU9" s="26" t="str">
        <f>IF(AB9=1,'8 -Datos de referencia'!$B$24-('3- Datos generales'!$B$4-AC9),"")</f>
        <v/>
      </c>
      <c r="AV9" s="15" t="str">
        <f t="shared" si="0"/>
        <v>n/a</v>
      </c>
      <c r="AW9" s="14" t="str">
        <f t="shared" si="1"/>
        <v>Bajo Riesgo</v>
      </c>
      <c r="AX9" s="14" t="str">
        <f t="shared" si="2"/>
        <v>n/a</v>
      </c>
      <c r="AY9" s="26" t="str">
        <f t="shared" si="3"/>
        <v>n/a</v>
      </c>
    </row>
    <row r="10" spans="1:51" ht="15" customHeight="1" x14ac:dyDescent="0.25">
      <c r="B10" s="15"/>
      <c r="C10" s="59">
        <f>'2-Datos generales comunidades'!A8</f>
        <v>0</v>
      </c>
      <c r="D10" s="175">
        <f>'2-Datos generales comunidades'!B8</f>
        <v>0</v>
      </c>
      <c r="E10" s="59">
        <f>'2-Datos generales comunidades'!C8</f>
        <v>0</v>
      </c>
      <c r="F10" s="14">
        <f>'2-Datos generales comunidades'!G8</f>
        <v>0</v>
      </c>
      <c r="G10" s="14">
        <f>'2-Datos generales comunidades'!F8</f>
        <v>0</v>
      </c>
      <c r="H10" s="14">
        <f>'2-Datos generales comunidades'!E8</f>
        <v>0</v>
      </c>
      <c r="I10" s="14" t="str">
        <f>IF('2-Datos generales comunidades'!D8="Gravity Fed System with Pump","bombeo",IF('2-Datos generales comunidades'!D8="Gravity Fed System","gravedad",IF(ISBLANK('2-Datos generales comunidades'!H8),"sin dato",IF(ISBLANK('2-Datos generales comunidades'!D8),"sin sistema","otro"))))</f>
        <v>sin dato</v>
      </c>
      <c r="J10" s="14" t="str">
        <f>IF(ISBLANK('2-Datos generales comunidades'!I8),"",'2-Datos generales comunidades'!I8)</f>
        <v/>
      </c>
      <c r="K10" s="68" t="str">
        <f>IF(ISBLANK('2-Datos generales comunidades'!H8),"",'2-Datos generales comunidades'!H8)</f>
        <v/>
      </c>
      <c r="L10" s="179"/>
      <c r="M10" s="180"/>
      <c r="N10" s="181"/>
      <c r="O10" s="181"/>
      <c r="P10" s="181"/>
      <c r="Q10" s="181"/>
      <c r="R10" s="181"/>
      <c r="S10" s="181"/>
      <c r="T10" s="181"/>
      <c r="U10" s="181"/>
      <c r="V10" s="181"/>
      <c r="W10" s="181"/>
      <c r="X10" s="181"/>
      <c r="Y10" s="181"/>
      <c r="Z10" s="181"/>
      <c r="AA10" s="181"/>
      <c r="AB10" s="181"/>
      <c r="AC10" s="182"/>
      <c r="AD10" s="183"/>
      <c r="AE10" s="184"/>
      <c r="AF10" s="184"/>
      <c r="AG10" s="184"/>
      <c r="AH10" s="184"/>
      <c r="AI10" s="184"/>
      <c r="AJ10" s="184"/>
      <c r="AK10" s="184"/>
      <c r="AL10" s="185"/>
      <c r="AM10" s="15" t="str">
        <f>IF(L10=1,'8 -Datos de referencia'!$B$16-('3- Datos generales'!$B$4-M10),"")</f>
        <v/>
      </c>
      <c r="AN10" s="14" t="str">
        <f>IF(N10=1,'8 -Datos de referencia'!$B$17-('3- Datos generales'!$B$4-O10),"")</f>
        <v/>
      </c>
      <c r="AO10" s="14" t="str">
        <f>IF(P10=1,'8 -Datos de referencia'!$B$18-('3- Datos generales'!$B$4-Q10),"")</f>
        <v/>
      </c>
      <c r="AP10" s="14" t="str">
        <f>IF(R10=1,'8 -Datos de referencia'!$B$19-('3- Datos generales'!$B$4-S10),"")</f>
        <v/>
      </c>
      <c r="AQ10" s="14" t="str">
        <f>IF(T10=1,'8 -Datos de referencia'!$B$20-('3- Datos generales'!$B$4-U10),"")</f>
        <v/>
      </c>
      <c r="AR10" s="14" t="str">
        <f>IF(V10=1,'8 -Datos de referencia'!$B$21-('3- Datos generales'!$B$4-W10),"")</f>
        <v/>
      </c>
      <c r="AS10" s="14" t="str">
        <f>IF(X10=1,'8 -Datos de referencia'!$B$22-('3- Datos generales'!$B$4-Y10),"")</f>
        <v/>
      </c>
      <c r="AT10" s="14" t="str">
        <f>IF(Z10=1,'8 -Datos de referencia'!$B$23-('3- Datos generales'!$B$4-AA10),"")</f>
        <v/>
      </c>
      <c r="AU10" s="26" t="str">
        <f>IF(AB10=1,'8 -Datos de referencia'!$B$24-('3- Datos generales'!$B$4-AC10),"")</f>
        <v/>
      </c>
      <c r="AV10" s="15" t="str">
        <f t="shared" si="0"/>
        <v>n/a</v>
      </c>
      <c r="AW10" s="14" t="str">
        <f t="shared" si="1"/>
        <v>Bajo Riesgo</v>
      </c>
      <c r="AX10" s="14" t="str">
        <f t="shared" si="2"/>
        <v>n/a</v>
      </c>
      <c r="AY10" s="26" t="str">
        <f t="shared" si="3"/>
        <v>n/a</v>
      </c>
    </row>
    <row r="11" spans="1:51" ht="15" customHeight="1" x14ac:dyDescent="0.25">
      <c r="B11" s="15"/>
      <c r="C11" s="59">
        <f>'2-Datos generales comunidades'!A9</f>
        <v>0</v>
      </c>
      <c r="D11" s="175">
        <f>'2-Datos generales comunidades'!B9</f>
        <v>0</v>
      </c>
      <c r="E11" s="59">
        <f>'2-Datos generales comunidades'!C9</f>
        <v>0</v>
      </c>
      <c r="F11" s="14">
        <f>'2-Datos generales comunidades'!G9</f>
        <v>0</v>
      </c>
      <c r="G11" s="14">
        <f>'2-Datos generales comunidades'!F9</f>
        <v>0</v>
      </c>
      <c r="H11" s="14">
        <f>'2-Datos generales comunidades'!E9</f>
        <v>0</v>
      </c>
      <c r="I11" s="14" t="str">
        <f>IF('2-Datos generales comunidades'!D9="Gravity Fed System with Pump","bombeo",IF('2-Datos generales comunidades'!D9="Gravity Fed System","gravedad",IF(ISBLANK('2-Datos generales comunidades'!H9),"sin dato",IF(ISBLANK('2-Datos generales comunidades'!D9),"sin sistema","otro"))))</f>
        <v>sin dato</v>
      </c>
      <c r="J11" s="14" t="str">
        <f>IF(ISBLANK('2-Datos generales comunidades'!I9),"",'2-Datos generales comunidades'!I9)</f>
        <v/>
      </c>
      <c r="K11" s="68" t="str">
        <f>IF(ISBLANK('2-Datos generales comunidades'!H9),"",'2-Datos generales comunidades'!H9)</f>
        <v/>
      </c>
      <c r="L11" s="179"/>
      <c r="M11" s="180"/>
      <c r="N11" s="181"/>
      <c r="O11" s="181"/>
      <c r="P11" s="181"/>
      <c r="Q11" s="181"/>
      <c r="R11" s="181"/>
      <c r="S11" s="181"/>
      <c r="T11" s="181"/>
      <c r="U11" s="181"/>
      <c r="V11" s="181"/>
      <c r="W11" s="181"/>
      <c r="X11" s="181"/>
      <c r="Y11" s="181"/>
      <c r="Z11" s="181"/>
      <c r="AA11" s="181"/>
      <c r="AB11" s="181"/>
      <c r="AC11" s="182"/>
      <c r="AD11" s="183"/>
      <c r="AE11" s="184"/>
      <c r="AF11" s="184"/>
      <c r="AG11" s="184"/>
      <c r="AH11" s="184"/>
      <c r="AI11" s="184"/>
      <c r="AJ11" s="184"/>
      <c r="AK11" s="184"/>
      <c r="AL11" s="185"/>
      <c r="AM11" s="15" t="str">
        <f>IF(L11=1,'8 -Datos de referencia'!$B$16-('3- Datos generales'!$B$4-M11),"")</f>
        <v/>
      </c>
      <c r="AN11" s="14" t="str">
        <f>IF(N11=1,'8 -Datos de referencia'!$B$17-('3- Datos generales'!$B$4-O11),"")</f>
        <v/>
      </c>
      <c r="AO11" s="14" t="str">
        <f>IF(P11=1,'8 -Datos de referencia'!$B$18-('3- Datos generales'!$B$4-Q11),"")</f>
        <v/>
      </c>
      <c r="AP11" s="14" t="str">
        <f>IF(R11=1,'8 -Datos de referencia'!$B$19-('3- Datos generales'!$B$4-S11),"")</f>
        <v/>
      </c>
      <c r="AQ11" s="14" t="str">
        <f>IF(T11=1,'8 -Datos de referencia'!$B$20-('3- Datos generales'!$B$4-U11),"")</f>
        <v/>
      </c>
      <c r="AR11" s="14" t="str">
        <f>IF(V11=1,'8 -Datos de referencia'!$B$21-('3- Datos generales'!$B$4-W11),"")</f>
        <v/>
      </c>
      <c r="AS11" s="14" t="str">
        <f>IF(X11=1,'8 -Datos de referencia'!$B$22-('3- Datos generales'!$B$4-Y11),"")</f>
        <v/>
      </c>
      <c r="AT11" s="14" t="str">
        <f>IF(Z11=1,'8 -Datos de referencia'!$B$23-('3- Datos generales'!$B$4-AA11),"")</f>
        <v/>
      </c>
      <c r="AU11" s="26" t="str">
        <f>IF(AB11=1,'8 -Datos de referencia'!$B$24-('3- Datos generales'!$B$4-AC11),"")</f>
        <v/>
      </c>
      <c r="AV11" s="15" t="str">
        <f t="shared" si="0"/>
        <v>n/a</v>
      </c>
      <c r="AW11" s="14" t="str">
        <f t="shared" si="1"/>
        <v>Bajo Riesgo</v>
      </c>
      <c r="AX11" s="14" t="str">
        <f t="shared" si="2"/>
        <v>n/a</v>
      </c>
      <c r="AY11" s="26" t="str">
        <f t="shared" si="3"/>
        <v>n/a</v>
      </c>
    </row>
    <row r="12" spans="1:51" ht="15" customHeight="1" x14ac:dyDescent="0.25">
      <c r="B12" s="15"/>
      <c r="C12" s="59">
        <f>'2-Datos generales comunidades'!A10</f>
        <v>0</v>
      </c>
      <c r="D12" s="175">
        <f>'2-Datos generales comunidades'!B10</f>
        <v>0</v>
      </c>
      <c r="E12" s="60">
        <f>'2-Datos generales comunidades'!C10</f>
        <v>0</v>
      </c>
      <c r="F12" s="14">
        <f>'2-Datos generales comunidades'!G10</f>
        <v>0</v>
      </c>
      <c r="G12" s="14">
        <f>'2-Datos generales comunidades'!F10</f>
        <v>0</v>
      </c>
      <c r="H12" s="14">
        <f>'2-Datos generales comunidades'!E10</f>
        <v>0</v>
      </c>
      <c r="I12" s="14" t="str">
        <f>IF('2-Datos generales comunidades'!D10="Gravity Fed System with Pump","bombeo",IF('2-Datos generales comunidades'!D10="Gravity Fed System","gravedad",IF(ISBLANK('2-Datos generales comunidades'!H10),"sin dato",IF(ISBLANK('2-Datos generales comunidades'!D10),"sin sistema","otro"))))</f>
        <v>sin dato</v>
      </c>
      <c r="J12" s="14" t="str">
        <f>IF(ISBLANK('2-Datos generales comunidades'!I10),"",'2-Datos generales comunidades'!I10)</f>
        <v/>
      </c>
      <c r="K12" s="68" t="str">
        <f>IF(ISBLANK('2-Datos generales comunidades'!H10),"",'2-Datos generales comunidades'!H10)</f>
        <v/>
      </c>
      <c r="L12" s="179"/>
      <c r="M12" s="180"/>
      <c r="N12" s="181"/>
      <c r="O12" s="181"/>
      <c r="P12" s="181"/>
      <c r="Q12" s="181"/>
      <c r="R12" s="181"/>
      <c r="S12" s="181"/>
      <c r="T12" s="181"/>
      <c r="U12" s="181"/>
      <c r="V12" s="181"/>
      <c r="W12" s="181"/>
      <c r="X12" s="181"/>
      <c r="Y12" s="181"/>
      <c r="Z12" s="181"/>
      <c r="AA12" s="181"/>
      <c r="AB12" s="181"/>
      <c r="AC12" s="182"/>
      <c r="AD12" s="183"/>
      <c r="AE12" s="184"/>
      <c r="AF12" s="184"/>
      <c r="AG12" s="184"/>
      <c r="AH12" s="184"/>
      <c r="AI12" s="184"/>
      <c r="AJ12" s="184"/>
      <c r="AK12" s="184"/>
      <c r="AL12" s="185"/>
      <c r="AM12" s="15" t="str">
        <f>IF(L12=1,'8 -Datos de referencia'!$B$16-('3- Datos generales'!$B$4-M12),"")</f>
        <v/>
      </c>
      <c r="AN12" s="14" t="str">
        <f>IF(N12=1,'8 -Datos de referencia'!$B$17-('3- Datos generales'!$B$4-O12),"")</f>
        <v/>
      </c>
      <c r="AO12" s="14" t="str">
        <f>IF(P12=1,'8 -Datos de referencia'!$B$18-('3- Datos generales'!$B$4-Q12),"")</f>
        <v/>
      </c>
      <c r="AP12" s="14" t="str">
        <f>IF(R12=1,'8 -Datos de referencia'!$B$19-('3- Datos generales'!$B$4-S12),"")</f>
        <v/>
      </c>
      <c r="AQ12" s="14" t="str">
        <f>IF(T12=1,'8 -Datos de referencia'!$B$20-('3- Datos generales'!$B$4-U12),"")</f>
        <v/>
      </c>
      <c r="AR12" s="14" t="str">
        <f>IF(V12=1,'8 -Datos de referencia'!$B$21-('3- Datos generales'!$B$4-W12),"")</f>
        <v/>
      </c>
      <c r="AS12" s="14" t="str">
        <f>IF(X12=1,'8 -Datos de referencia'!$B$22-('3- Datos generales'!$B$4-Y12),"")</f>
        <v/>
      </c>
      <c r="AT12" s="14" t="str">
        <f>IF(Z12=1,'8 -Datos de referencia'!$B$23-('3- Datos generales'!$B$4-AA12),"")</f>
        <v/>
      </c>
      <c r="AU12" s="26" t="str">
        <f>IF(AB12=1,'8 -Datos de referencia'!$B$24-('3- Datos generales'!$B$4-AC12),"")</f>
        <v/>
      </c>
      <c r="AV12" s="15" t="str">
        <f t="shared" si="0"/>
        <v>n/a</v>
      </c>
      <c r="AW12" s="14" t="str">
        <f t="shared" si="1"/>
        <v>Bajo Riesgo</v>
      </c>
      <c r="AX12" s="14" t="str">
        <f t="shared" si="2"/>
        <v>n/a</v>
      </c>
      <c r="AY12" s="26" t="str">
        <f t="shared" si="3"/>
        <v>n/a</v>
      </c>
    </row>
    <row r="13" spans="1:51" ht="15" customHeight="1" x14ac:dyDescent="0.25">
      <c r="B13" s="15"/>
      <c r="C13" s="59">
        <f>'2-Datos generales comunidades'!A11</f>
        <v>0</v>
      </c>
      <c r="D13" s="175">
        <f>'2-Datos generales comunidades'!B11</f>
        <v>0</v>
      </c>
      <c r="E13" s="59">
        <f>'2-Datos generales comunidades'!C11</f>
        <v>0</v>
      </c>
      <c r="F13" s="14">
        <f>'2-Datos generales comunidades'!G11</f>
        <v>0</v>
      </c>
      <c r="G13" s="14">
        <f>'2-Datos generales comunidades'!F11</f>
        <v>0</v>
      </c>
      <c r="H13" s="14">
        <f>'2-Datos generales comunidades'!E11</f>
        <v>0</v>
      </c>
      <c r="I13" s="14" t="str">
        <f>IF('2-Datos generales comunidades'!D11="Gravity Fed System with Pump","bombeo",IF('2-Datos generales comunidades'!D11="Gravity Fed System","gravedad",IF(ISBLANK('2-Datos generales comunidades'!H11),"sin dato",IF(ISBLANK('2-Datos generales comunidades'!D11),"sin sistema","otro"))))</f>
        <v>sin dato</v>
      </c>
      <c r="J13" s="14" t="str">
        <f>IF(ISBLANK('2-Datos generales comunidades'!I11),"",'2-Datos generales comunidades'!I11)</f>
        <v/>
      </c>
      <c r="K13" s="68" t="str">
        <f>IF(ISBLANK('2-Datos generales comunidades'!H11),"",'2-Datos generales comunidades'!H11)</f>
        <v/>
      </c>
      <c r="L13" s="179"/>
      <c r="M13" s="180"/>
      <c r="N13" s="181"/>
      <c r="O13" s="181"/>
      <c r="P13" s="181"/>
      <c r="Q13" s="181"/>
      <c r="R13" s="181"/>
      <c r="S13" s="181"/>
      <c r="T13" s="181"/>
      <c r="U13" s="181"/>
      <c r="V13" s="181"/>
      <c r="W13" s="181"/>
      <c r="X13" s="181"/>
      <c r="Y13" s="181"/>
      <c r="Z13" s="181"/>
      <c r="AA13" s="181"/>
      <c r="AB13" s="181"/>
      <c r="AC13" s="182"/>
      <c r="AD13" s="183"/>
      <c r="AE13" s="184"/>
      <c r="AF13" s="184"/>
      <c r="AG13" s="184"/>
      <c r="AH13" s="184"/>
      <c r="AI13" s="184"/>
      <c r="AJ13" s="184"/>
      <c r="AK13" s="184"/>
      <c r="AL13" s="185"/>
      <c r="AM13" s="15" t="str">
        <f>IF(L13=1,'8 -Datos de referencia'!$B$16-('3- Datos generales'!$B$4-M13),"")</f>
        <v/>
      </c>
      <c r="AN13" s="14" t="str">
        <f>IF(N13=1,'8 -Datos de referencia'!$B$17-('3- Datos generales'!$B$4-O13),"")</f>
        <v/>
      </c>
      <c r="AO13" s="14" t="str">
        <f>IF(P13=1,'8 -Datos de referencia'!$B$18-('3- Datos generales'!$B$4-Q13),"")</f>
        <v/>
      </c>
      <c r="AP13" s="14" t="str">
        <f>IF(R13=1,'8 -Datos de referencia'!$B$19-('3- Datos generales'!$B$4-S13),"")</f>
        <v/>
      </c>
      <c r="AQ13" s="14" t="str">
        <f>IF(T13=1,'8 -Datos de referencia'!$B$20-('3- Datos generales'!$B$4-U13),"")</f>
        <v/>
      </c>
      <c r="AR13" s="14" t="str">
        <f>IF(V13=1,'8 -Datos de referencia'!$B$21-('3- Datos generales'!$B$4-W13),"")</f>
        <v/>
      </c>
      <c r="AS13" s="14" t="str">
        <f>IF(X13=1,'8 -Datos de referencia'!$B$22-('3- Datos generales'!$B$4-Y13),"")</f>
        <v/>
      </c>
      <c r="AT13" s="14" t="str">
        <f>IF(Z13=1,'8 -Datos de referencia'!$B$23-('3- Datos generales'!$B$4-AA13),"")</f>
        <v/>
      </c>
      <c r="AU13" s="26" t="str">
        <f>IF(AB13=1,'8 -Datos de referencia'!$B$24-('3- Datos generales'!$B$4-AC13),"")</f>
        <v/>
      </c>
      <c r="AV13" s="15" t="str">
        <f t="shared" si="0"/>
        <v>n/a</v>
      </c>
      <c r="AW13" s="14" t="str">
        <f t="shared" si="1"/>
        <v>Bajo Riesgo</v>
      </c>
      <c r="AX13" s="14" t="str">
        <f t="shared" si="2"/>
        <v>n/a</v>
      </c>
      <c r="AY13" s="26" t="str">
        <f t="shared" si="3"/>
        <v>n/a</v>
      </c>
    </row>
    <row r="14" spans="1:51" ht="15" customHeight="1" x14ac:dyDescent="0.25">
      <c r="B14" s="15"/>
      <c r="C14" s="59">
        <f>'2-Datos generales comunidades'!A12</f>
        <v>0</v>
      </c>
      <c r="D14" s="175">
        <f>'2-Datos generales comunidades'!B12</f>
        <v>0</v>
      </c>
      <c r="E14" s="59">
        <f>'2-Datos generales comunidades'!C12</f>
        <v>0</v>
      </c>
      <c r="F14" s="14">
        <f>'2-Datos generales comunidades'!G12</f>
        <v>0</v>
      </c>
      <c r="G14" s="14">
        <f>'2-Datos generales comunidades'!F12</f>
        <v>0</v>
      </c>
      <c r="H14" s="14">
        <f>'2-Datos generales comunidades'!E12</f>
        <v>0</v>
      </c>
      <c r="I14" s="14" t="str">
        <f>IF('2-Datos generales comunidades'!D12="Gravity Fed System with Pump","bombeo",IF('2-Datos generales comunidades'!D12="Gravity Fed System","gravedad",IF(ISBLANK('2-Datos generales comunidades'!H12),"sin dato",IF(ISBLANK('2-Datos generales comunidades'!D12),"sin sistema","otro"))))</f>
        <v>sin dato</v>
      </c>
      <c r="J14" s="14" t="str">
        <f>IF(ISBLANK('2-Datos generales comunidades'!I12),"",'2-Datos generales comunidades'!I12)</f>
        <v/>
      </c>
      <c r="K14" s="68" t="str">
        <f>IF(ISBLANK('2-Datos generales comunidades'!H12),"",'2-Datos generales comunidades'!H12)</f>
        <v/>
      </c>
      <c r="L14" s="179"/>
      <c r="M14" s="181"/>
      <c r="N14" s="181"/>
      <c r="O14" s="181"/>
      <c r="P14" s="181"/>
      <c r="Q14" s="181"/>
      <c r="R14" s="181"/>
      <c r="S14" s="181"/>
      <c r="T14" s="181"/>
      <c r="U14" s="181"/>
      <c r="V14" s="181"/>
      <c r="W14" s="181"/>
      <c r="X14" s="181"/>
      <c r="Y14" s="181"/>
      <c r="Z14" s="181"/>
      <c r="AA14" s="181"/>
      <c r="AB14" s="181"/>
      <c r="AC14" s="182"/>
      <c r="AD14" s="183"/>
      <c r="AE14" s="184"/>
      <c r="AF14" s="184"/>
      <c r="AG14" s="184"/>
      <c r="AH14" s="184"/>
      <c r="AI14" s="184"/>
      <c r="AJ14" s="184"/>
      <c r="AK14" s="184"/>
      <c r="AL14" s="185"/>
      <c r="AM14" s="15" t="str">
        <f>IF(L14=1,'8 -Datos de referencia'!$B$16-('3- Datos generales'!$B$4-M14),"")</f>
        <v/>
      </c>
      <c r="AN14" s="14" t="str">
        <f>IF(N14=1,'8 -Datos de referencia'!$B$17-('3- Datos generales'!$B$4-O14),"")</f>
        <v/>
      </c>
      <c r="AO14" s="14" t="str">
        <f>IF(P14=1,'8 -Datos de referencia'!$B$18-('3- Datos generales'!$B$4-Q14),"")</f>
        <v/>
      </c>
      <c r="AP14" s="14" t="str">
        <f>IF(R14=1,'8 -Datos de referencia'!$B$19-('3- Datos generales'!$B$4-S14),"")</f>
        <v/>
      </c>
      <c r="AQ14" s="14" t="str">
        <f>IF(T14=1,'8 -Datos de referencia'!$B$20-('3- Datos generales'!$B$4-U14),"")</f>
        <v/>
      </c>
      <c r="AR14" s="14" t="str">
        <f>IF(V14=1,'8 -Datos de referencia'!$B$21-('3- Datos generales'!$B$4-W14),"")</f>
        <v/>
      </c>
      <c r="AS14" s="14" t="str">
        <f>IF(X14=1,'8 -Datos de referencia'!$B$22-('3- Datos generales'!$B$4-Y14),"")</f>
        <v/>
      </c>
      <c r="AT14" s="14" t="str">
        <f>IF(Z14=1,'8 -Datos de referencia'!$B$23-('3- Datos generales'!$B$4-AA14),"")</f>
        <v/>
      </c>
      <c r="AU14" s="26" t="str">
        <f>IF(AB14=1,'8 -Datos de referencia'!$B$24-('3- Datos generales'!$B$4-AC14),"")</f>
        <v/>
      </c>
      <c r="AV14" s="15" t="str">
        <f t="shared" si="0"/>
        <v>n/a</v>
      </c>
      <c r="AW14" s="14" t="str">
        <f t="shared" si="1"/>
        <v>Bajo Riesgo</v>
      </c>
      <c r="AX14" s="14" t="str">
        <f t="shared" si="2"/>
        <v>n/a</v>
      </c>
      <c r="AY14" s="26" t="str">
        <f t="shared" si="3"/>
        <v>n/a</v>
      </c>
    </row>
    <row r="15" spans="1:51" ht="15" customHeight="1" x14ac:dyDescent="0.25">
      <c r="B15" s="15"/>
      <c r="C15" s="59">
        <f>'2-Datos generales comunidades'!A13</f>
        <v>0</v>
      </c>
      <c r="D15" s="175">
        <f>'2-Datos generales comunidades'!B13</f>
        <v>0</v>
      </c>
      <c r="E15" s="59">
        <f>'2-Datos generales comunidades'!C13</f>
        <v>0</v>
      </c>
      <c r="F15" s="14">
        <f>'2-Datos generales comunidades'!G13</f>
        <v>0</v>
      </c>
      <c r="G15" s="14">
        <f>'2-Datos generales comunidades'!F13</f>
        <v>0</v>
      </c>
      <c r="H15" s="14">
        <f>'2-Datos generales comunidades'!E13</f>
        <v>0</v>
      </c>
      <c r="I15" s="14" t="str">
        <f>IF('2-Datos generales comunidades'!D13="Gravity Fed System with Pump","bombeo",IF('2-Datos generales comunidades'!D13="Gravity Fed System","gravedad",IF(ISBLANK('2-Datos generales comunidades'!H13),"sin dato",IF(ISBLANK('2-Datos generales comunidades'!D13),"sin sistema","otro"))))</f>
        <v>sin dato</v>
      </c>
      <c r="J15" s="14" t="str">
        <f>IF(ISBLANK('2-Datos generales comunidades'!I13),"",'2-Datos generales comunidades'!I13)</f>
        <v/>
      </c>
      <c r="K15" s="68" t="str">
        <f>IF(ISBLANK('2-Datos generales comunidades'!H13),"",'2-Datos generales comunidades'!H13)</f>
        <v/>
      </c>
      <c r="L15" s="179"/>
      <c r="M15" s="181"/>
      <c r="N15" s="181"/>
      <c r="O15" s="181"/>
      <c r="P15" s="181"/>
      <c r="Q15" s="181"/>
      <c r="R15" s="181"/>
      <c r="S15" s="181"/>
      <c r="T15" s="181"/>
      <c r="U15" s="181"/>
      <c r="V15" s="181"/>
      <c r="W15" s="181"/>
      <c r="X15" s="181"/>
      <c r="Y15" s="181"/>
      <c r="Z15" s="181"/>
      <c r="AA15" s="181"/>
      <c r="AB15" s="181"/>
      <c r="AC15" s="182"/>
      <c r="AD15" s="183"/>
      <c r="AE15" s="184"/>
      <c r="AF15" s="184"/>
      <c r="AG15" s="184"/>
      <c r="AH15" s="184"/>
      <c r="AI15" s="184"/>
      <c r="AJ15" s="184"/>
      <c r="AK15" s="184"/>
      <c r="AL15" s="185"/>
      <c r="AM15" s="15" t="str">
        <f>IF(L15=1,'8 -Datos de referencia'!$B$16-('3- Datos generales'!$B$4-M15),"")</f>
        <v/>
      </c>
      <c r="AN15" s="14" t="str">
        <f>IF(N15=1,'8 -Datos de referencia'!$B$17-('3- Datos generales'!$B$4-O15),"")</f>
        <v/>
      </c>
      <c r="AO15" s="14" t="str">
        <f>IF(P15=1,'8 -Datos de referencia'!$B$18-('3- Datos generales'!$B$4-Q15),"")</f>
        <v/>
      </c>
      <c r="AP15" s="14" t="str">
        <f>IF(R15=1,'8 -Datos de referencia'!$B$19-('3- Datos generales'!$B$4-S15),"")</f>
        <v/>
      </c>
      <c r="AQ15" s="14" t="str">
        <f>IF(T15=1,'8 -Datos de referencia'!$B$20-('3- Datos generales'!$B$4-U15),"")</f>
        <v/>
      </c>
      <c r="AR15" s="14" t="str">
        <f>IF(V15=1,'8 -Datos de referencia'!$B$21-('3- Datos generales'!$B$4-W15),"")</f>
        <v/>
      </c>
      <c r="AS15" s="14" t="str">
        <f>IF(X15=1,'8 -Datos de referencia'!$B$22-('3- Datos generales'!$B$4-Y15),"")</f>
        <v/>
      </c>
      <c r="AT15" s="14" t="str">
        <f>IF(Z15=1,'8 -Datos de referencia'!$B$23-('3- Datos generales'!$B$4-AA15),"")</f>
        <v/>
      </c>
      <c r="AU15" s="26" t="str">
        <f>IF(AB15=1,'8 -Datos de referencia'!$B$24-('3- Datos generales'!$B$4-AC15),"")</f>
        <v/>
      </c>
      <c r="AV15" s="15" t="str">
        <f t="shared" si="0"/>
        <v>n/a</v>
      </c>
      <c r="AW15" s="14" t="str">
        <f t="shared" si="1"/>
        <v>Bajo Riesgo</v>
      </c>
      <c r="AX15" s="14" t="str">
        <f t="shared" si="2"/>
        <v>n/a</v>
      </c>
      <c r="AY15" s="26" t="str">
        <f t="shared" si="3"/>
        <v>n/a</v>
      </c>
    </row>
    <row r="16" spans="1:51" ht="15" customHeight="1" x14ac:dyDescent="0.25">
      <c r="B16" s="15"/>
      <c r="C16" s="59">
        <f>'2-Datos generales comunidades'!A14</f>
        <v>0</v>
      </c>
      <c r="D16" s="175">
        <f>'2-Datos generales comunidades'!B14</f>
        <v>0</v>
      </c>
      <c r="E16" s="59">
        <f>'2-Datos generales comunidades'!C14</f>
        <v>0</v>
      </c>
      <c r="F16" s="14">
        <f>'2-Datos generales comunidades'!G14</f>
        <v>0</v>
      </c>
      <c r="G16" s="14">
        <f>'2-Datos generales comunidades'!F14</f>
        <v>0</v>
      </c>
      <c r="H16" s="14">
        <f>'2-Datos generales comunidades'!E14</f>
        <v>0</v>
      </c>
      <c r="I16" s="14" t="str">
        <f>IF('2-Datos generales comunidades'!D14="Gravity Fed System with Pump","bombeo",IF('2-Datos generales comunidades'!D14="Gravity Fed System","gravedad",IF(ISBLANK('2-Datos generales comunidades'!H14),"sin dato",IF(ISBLANK('2-Datos generales comunidades'!D14),"sin sistema","otro"))))</f>
        <v>sin dato</v>
      </c>
      <c r="J16" s="14" t="str">
        <f>IF(ISBLANK('2-Datos generales comunidades'!I14),"",'2-Datos generales comunidades'!I14)</f>
        <v/>
      </c>
      <c r="K16" s="68" t="str">
        <f>IF(ISBLANK('2-Datos generales comunidades'!H14),"",'2-Datos generales comunidades'!H14)</f>
        <v/>
      </c>
      <c r="L16" s="179"/>
      <c r="M16" s="180"/>
      <c r="N16" s="181"/>
      <c r="O16" s="181"/>
      <c r="P16" s="181"/>
      <c r="Q16" s="181"/>
      <c r="R16" s="181"/>
      <c r="S16" s="181"/>
      <c r="T16" s="181"/>
      <c r="U16" s="181"/>
      <c r="V16" s="181"/>
      <c r="W16" s="181"/>
      <c r="X16" s="181"/>
      <c r="Y16" s="181"/>
      <c r="Z16" s="181"/>
      <c r="AA16" s="181"/>
      <c r="AB16" s="181"/>
      <c r="AC16" s="182"/>
      <c r="AD16" s="183"/>
      <c r="AE16" s="184"/>
      <c r="AF16" s="184"/>
      <c r="AG16" s="184"/>
      <c r="AH16" s="184"/>
      <c r="AI16" s="184"/>
      <c r="AJ16" s="184"/>
      <c r="AK16" s="184"/>
      <c r="AL16" s="185"/>
      <c r="AM16" s="15" t="str">
        <f>IF(L16=1,'8 -Datos de referencia'!$B$16-('3- Datos generales'!$B$4-M16),"")</f>
        <v/>
      </c>
      <c r="AN16" s="14" t="str">
        <f>IF(N16=1,'8 -Datos de referencia'!$B$17-('3- Datos generales'!$B$4-O16),"")</f>
        <v/>
      </c>
      <c r="AO16" s="14" t="str">
        <f>IF(P16=1,'8 -Datos de referencia'!$B$18-('3- Datos generales'!$B$4-Q16),"")</f>
        <v/>
      </c>
      <c r="AP16" s="14" t="str">
        <f>IF(R16=1,'8 -Datos de referencia'!$B$19-('3- Datos generales'!$B$4-S16),"")</f>
        <v/>
      </c>
      <c r="AQ16" s="14" t="str">
        <f>IF(T16=1,'8 -Datos de referencia'!$B$20-('3- Datos generales'!$B$4-U16),"")</f>
        <v/>
      </c>
      <c r="AR16" s="14" t="str">
        <f>IF(V16=1,'8 -Datos de referencia'!$B$21-('3- Datos generales'!$B$4-W16),"")</f>
        <v/>
      </c>
      <c r="AS16" s="14" t="str">
        <f>IF(X16=1,'8 -Datos de referencia'!$B$22-('3- Datos generales'!$B$4-Y16),"")</f>
        <v/>
      </c>
      <c r="AT16" s="14" t="str">
        <f>IF(Z16=1,'8 -Datos de referencia'!$B$23-('3- Datos generales'!$B$4-AA16),"")</f>
        <v/>
      </c>
      <c r="AU16" s="26" t="str">
        <f>IF(AB16=1,'8 -Datos de referencia'!$B$24-('3- Datos generales'!$B$4-AC16),"")</f>
        <v/>
      </c>
      <c r="AV16" s="15" t="str">
        <f t="shared" si="0"/>
        <v>n/a</v>
      </c>
      <c r="AW16" s="14" t="str">
        <f t="shared" si="1"/>
        <v>Bajo Riesgo</v>
      </c>
      <c r="AX16" s="14" t="str">
        <f t="shared" si="2"/>
        <v>n/a</v>
      </c>
      <c r="AY16" s="26" t="str">
        <f t="shared" si="3"/>
        <v>n/a</v>
      </c>
    </row>
    <row r="17" spans="2:51" ht="15" customHeight="1" x14ac:dyDescent="0.25">
      <c r="B17" s="15"/>
      <c r="C17" s="59">
        <f>'2-Datos generales comunidades'!A15</f>
        <v>0</v>
      </c>
      <c r="D17" s="175">
        <f>'2-Datos generales comunidades'!B15</f>
        <v>0</v>
      </c>
      <c r="E17" s="59">
        <f>'2-Datos generales comunidades'!C15</f>
        <v>0</v>
      </c>
      <c r="F17" s="14">
        <f>'2-Datos generales comunidades'!G15</f>
        <v>0</v>
      </c>
      <c r="G17" s="14">
        <f>'2-Datos generales comunidades'!F15</f>
        <v>0</v>
      </c>
      <c r="H17" s="14">
        <f>'2-Datos generales comunidades'!E15</f>
        <v>0</v>
      </c>
      <c r="I17" s="14" t="str">
        <f>IF('2-Datos generales comunidades'!D15="Gravity Fed System with Pump","bombeo",IF('2-Datos generales comunidades'!D15="Gravity Fed System","gravedad",IF(ISBLANK('2-Datos generales comunidades'!H15),"sin dato",IF(ISBLANK('2-Datos generales comunidades'!D15),"sin sistema","otro"))))</f>
        <v>sin dato</v>
      </c>
      <c r="J17" s="14" t="str">
        <f>IF(ISBLANK('2-Datos generales comunidades'!I15),"",'2-Datos generales comunidades'!I15)</f>
        <v/>
      </c>
      <c r="K17" s="68" t="str">
        <f>IF(ISBLANK('2-Datos generales comunidades'!H15),"",'2-Datos generales comunidades'!H15)</f>
        <v/>
      </c>
      <c r="L17" s="179"/>
      <c r="M17" s="181"/>
      <c r="N17" s="181"/>
      <c r="O17" s="181"/>
      <c r="P17" s="181"/>
      <c r="Q17" s="181"/>
      <c r="R17" s="181"/>
      <c r="S17" s="181"/>
      <c r="T17" s="181"/>
      <c r="U17" s="181"/>
      <c r="V17" s="181"/>
      <c r="W17" s="181"/>
      <c r="X17" s="181"/>
      <c r="Y17" s="181"/>
      <c r="Z17" s="181"/>
      <c r="AA17" s="181"/>
      <c r="AB17" s="181"/>
      <c r="AC17" s="182"/>
      <c r="AD17" s="183"/>
      <c r="AE17" s="184"/>
      <c r="AF17" s="184"/>
      <c r="AG17" s="184"/>
      <c r="AH17" s="184"/>
      <c r="AI17" s="184"/>
      <c r="AJ17" s="184"/>
      <c r="AK17" s="184"/>
      <c r="AL17" s="185"/>
      <c r="AM17" s="15" t="str">
        <f>IF(L17=1,'8 -Datos de referencia'!$B$16-('3- Datos generales'!$B$4-M17),"")</f>
        <v/>
      </c>
      <c r="AN17" s="14" t="str">
        <f>IF(N17=1,'8 -Datos de referencia'!$B$17-('3- Datos generales'!$B$4-O17),"")</f>
        <v/>
      </c>
      <c r="AO17" s="14" t="str">
        <f>IF(P17=1,'8 -Datos de referencia'!$B$18-('3- Datos generales'!$B$4-Q17),"")</f>
        <v/>
      </c>
      <c r="AP17" s="14" t="str">
        <f>IF(R17=1,'8 -Datos de referencia'!$B$19-('3- Datos generales'!$B$4-S17),"")</f>
        <v/>
      </c>
      <c r="AQ17" s="14" t="str">
        <f>IF(T17=1,'8 -Datos de referencia'!$B$20-('3- Datos generales'!$B$4-U17),"")</f>
        <v/>
      </c>
      <c r="AR17" s="14" t="str">
        <f>IF(V17=1,'8 -Datos de referencia'!$B$21-('3- Datos generales'!$B$4-W17),"")</f>
        <v/>
      </c>
      <c r="AS17" s="14" t="str">
        <f>IF(X17=1,'8 -Datos de referencia'!$B$22-('3- Datos generales'!$B$4-Y17),"")</f>
        <v/>
      </c>
      <c r="AT17" s="14" t="str">
        <f>IF(Z17=1,'8 -Datos de referencia'!$B$23-('3- Datos generales'!$B$4-AA17),"")</f>
        <v/>
      </c>
      <c r="AU17" s="26" t="str">
        <f>IF(AB17=1,'8 -Datos de referencia'!$B$24-('3- Datos generales'!$B$4-AC17),"")</f>
        <v/>
      </c>
      <c r="AV17" s="15" t="str">
        <f t="shared" si="0"/>
        <v>n/a</v>
      </c>
      <c r="AW17" s="14" t="str">
        <f t="shared" si="1"/>
        <v>Bajo Riesgo</v>
      </c>
      <c r="AX17" s="14" t="str">
        <f t="shared" si="2"/>
        <v>n/a</v>
      </c>
      <c r="AY17" s="26" t="str">
        <f t="shared" si="3"/>
        <v>n/a</v>
      </c>
    </row>
    <row r="18" spans="2:51" ht="15" customHeight="1" x14ac:dyDescent="0.25">
      <c r="B18" s="15"/>
      <c r="C18" s="59">
        <f>'2-Datos generales comunidades'!A16</f>
        <v>0</v>
      </c>
      <c r="D18" s="175">
        <f>'2-Datos generales comunidades'!B16</f>
        <v>0</v>
      </c>
      <c r="E18" s="59">
        <f>'2-Datos generales comunidades'!C16</f>
        <v>0</v>
      </c>
      <c r="F18" s="14">
        <f>'2-Datos generales comunidades'!G16</f>
        <v>0</v>
      </c>
      <c r="G18" s="14">
        <f>'2-Datos generales comunidades'!F16</f>
        <v>0</v>
      </c>
      <c r="H18" s="14">
        <f>'2-Datos generales comunidades'!E16</f>
        <v>0</v>
      </c>
      <c r="I18" s="14" t="str">
        <f>IF('2-Datos generales comunidades'!D16="Gravity Fed System with Pump","bombeo",IF('2-Datos generales comunidades'!D16="Gravity Fed System","gravedad",IF(ISBLANK('2-Datos generales comunidades'!H16),"sin dato",IF(ISBLANK('2-Datos generales comunidades'!D16),"sin sistema","otro"))))</f>
        <v>sin dato</v>
      </c>
      <c r="J18" s="14" t="str">
        <f>IF(ISBLANK('2-Datos generales comunidades'!I16),"",'2-Datos generales comunidades'!I16)</f>
        <v/>
      </c>
      <c r="K18" s="68" t="str">
        <f>IF(ISBLANK('2-Datos generales comunidades'!H16),"",'2-Datos generales comunidades'!H16)</f>
        <v/>
      </c>
      <c r="L18" s="179"/>
      <c r="M18" s="181"/>
      <c r="N18" s="181"/>
      <c r="O18" s="181"/>
      <c r="P18" s="181"/>
      <c r="Q18" s="181"/>
      <c r="R18" s="181"/>
      <c r="S18" s="181"/>
      <c r="T18" s="181"/>
      <c r="U18" s="181"/>
      <c r="V18" s="181"/>
      <c r="W18" s="181"/>
      <c r="X18" s="181"/>
      <c r="Y18" s="181"/>
      <c r="Z18" s="181"/>
      <c r="AA18" s="181"/>
      <c r="AB18" s="181"/>
      <c r="AC18" s="182"/>
      <c r="AD18" s="183"/>
      <c r="AE18" s="184"/>
      <c r="AF18" s="184"/>
      <c r="AG18" s="184"/>
      <c r="AH18" s="184"/>
      <c r="AI18" s="184"/>
      <c r="AJ18" s="184"/>
      <c r="AK18" s="184"/>
      <c r="AL18" s="185"/>
      <c r="AM18" s="15" t="str">
        <f>IF(L18=1,'8 -Datos de referencia'!$B$16-('3- Datos generales'!$B$4-M18),"")</f>
        <v/>
      </c>
      <c r="AN18" s="14" t="str">
        <f>IF(N18=1,'8 -Datos de referencia'!$B$17-('3- Datos generales'!$B$4-O18),"")</f>
        <v/>
      </c>
      <c r="AO18" s="14" t="str">
        <f>IF(P18=1,'8 -Datos de referencia'!$B$18-('3- Datos generales'!$B$4-Q18),"")</f>
        <v/>
      </c>
      <c r="AP18" s="14" t="str">
        <f>IF(R18=1,'8 -Datos de referencia'!$B$19-('3- Datos generales'!$B$4-S18),"")</f>
        <v/>
      </c>
      <c r="AQ18" s="14" t="str">
        <f>IF(T18=1,'8 -Datos de referencia'!$B$20-('3- Datos generales'!$B$4-U18),"")</f>
        <v/>
      </c>
      <c r="AR18" s="14" t="str">
        <f>IF(V18=1,'8 -Datos de referencia'!$B$21-('3- Datos generales'!$B$4-W18),"")</f>
        <v/>
      </c>
      <c r="AS18" s="14" t="str">
        <f>IF(X18=1,'8 -Datos de referencia'!$B$22-('3- Datos generales'!$B$4-Y18),"")</f>
        <v/>
      </c>
      <c r="AT18" s="14" t="str">
        <f>IF(Z18=1,'8 -Datos de referencia'!$B$23-('3- Datos generales'!$B$4-AA18),"")</f>
        <v/>
      </c>
      <c r="AU18" s="26" t="str">
        <f>IF(AB18=1,'8 -Datos de referencia'!$B$24-('3- Datos generales'!$B$4-AC18),"")</f>
        <v/>
      </c>
      <c r="AV18" s="15" t="str">
        <f t="shared" si="0"/>
        <v>n/a</v>
      </c>
      <c r="AW18" s="14" t="str">
        <f t="shared" si="1"/>
        <v>Bajo Riesgo</v>
      </c>
      <c r="AX18" s="14" t="str">
        <f t="shared" si="2"/>
        <v>n/a</v>
      </c>
      <c r="AY18" s="26" t="str">
        <f t="shared" si="3"/>
        <v>n/a</v>
      </c>
    </row>
    <row r="19" spans="2:51" x14ac:dyDescent="0.25">
      <c r="B19" s="15"/>
      <c r="C19" s="59">
        <f>'2-Datos generales comunidades'!A17</f>
        <v>0</v>
      </c>
      <c r="D19" s="175">
        <f>'2-Datos generales comunidades'!B17</f>
        <v>0</v>
      </c>
      <c r="E19" s="59">
        <f>'2-Datos generales comunidades'!C17</f>
        <v>0</v>
      </c>
      <c r="F19" s="14">
        <f>'2-Datos generales comunidades'!G17</f>
        <v>0</v>
      </c>
      <c r="G19" s="14">
        <f>'2-Datos generales comunidades'!F17</f>
        <v>0</v>
      </c>
      <c r="H19" s="14">
        <f>'2-Datos generales comunidades'!E17</f>
        <v>0</v>
      </c>
      <c r="I19" s="14" t="str">
        <f>IF('2-Datos generales comunidades'!D17="Gravity Fed System with Pump","bombeo",IF('2-Datos generales comunidades'!D17="Gravity Fed System","gravedad",IF(ISBLANK('2-Datos generales comunidades'!H17),"sin dato",IF(ISBLANK('2-Datos generales comunidades'!D17),"sin sistema","otro"))))</f>
        <v>sin dato</v>
      </c>
      <c r="J19" s="14" t="str">
        <f>IF(ISBLANK('2-Datos generales comunidades'!I17),"",'2-Datos generales comunidades'!I17)</f>
        <v/>
      </c>
      <c r="K19" s="68" t="str">
        <f>IF(ISBLANK('2-Datos generales comunidades'!H17),"",'2-Datos generales comunidades'!H17)</f>
        <v/>
      </c>
      <c r="L19" s="179"/>
      <c r="M19" s="181"/>
      <c r="N19" s="181"/>
      <c r="O19" s="181"/>
      <c r="P19" s="181"/>
      <c r="Q19" s="181"/>
      <c r="R19" s="181"/>
      <c r="S19" s="181"/>
      <c r="T19" s="181"/>
      <c r="U19" s="181"/>
      <c r="V19" s="181"/>
      <c r="W19" s="181"/>
      <c r="X19" s="181"/>
      <c r="Y19" s="181"/>
      <c r="Z19" s="181"/>
      <c r="AA19" s="181"/>
      <c r="AB19" s="181"/>
      <c r="AC19" s="182"/>
      <c r="AD19" s="183"/>
      <c r="AE19" s="184"/>
      <c r="AF19" s="184"/>
      <c r="AG19" s="184"/>
      <c r="AH19" s="184"/>
      <c r="AI19" s="184"/>
      <c r="AJ19" s="184"/>
      <c r="AK19" s="184"/>
      <c r="AL19" s="185"/>
      <c r="AM19" s="15" t="str">
        <f>IF(L19=1,'8 -Datos de referencia'!$B$16-('3- Datos generales'!$B$4-M19),"")</f>
        <v/>
      </c>
      <c r="AN19" s="14" t="str">
        <f>IF(N19=1,'8 -Datos de referencia'!$B$17-('3- Datos generales'!$B$4-O19),"")</f>
        <v/>
      </c>
      <c r="AO19" s="14" t="str">
        <f>IF(P19=1,'8 -Datos de referencia'!$B$18-('3- Datos generales'!$B$4-Q19),"")</f>
        <v/>
      </c>
      <c r="AP19" s="14" t="str">
        <f>IF(R19=1,'8 -Datos de referencia'!$B$19-('3- Datos generales'!$B$4-S19),"")</f>
        <v/>
      </c>
      <c r="AQ19" s="14" t="str">
        <f>IF(T19=1,'8 -Datos de referencia'!$B$20-('3- Datos generales'!$B$4-U19),"")</f>
        <v/>
      </c>
      <c r="AR19" s="14" t="str">
        <f>IF(V19=1,'8 -Datos de referencia'!$B$21-('3- Datos generales'!$B$4-W19),"")</f>
        <v/>
      </c>
      <c r="AS19" s="14" t="str">
        <f>IF(X19=1,'8 -Datos de referencia'!$B$22-('3- Datos generales'!$B$4-Y19),"")</f>
        <v/>
      </c>
      <c r="AT19" s="14" t="str">
        <f>IF(Z19=1,'8 -Datos de referencia'!$B$23-('3- Datos generales'!$B$4-AA19),"")</f>
        <v/>
      </c>
      <c r="AU19" s="26" t="str">
        <f>IF(AB19=1,'8 -Datos de referencia'!$B$24-('3- Datos generales'!$B$4-AC19),"")</f>
        <v/>
      </c>
      <c r="AV19" s="15" t="str">
        <f t="shared" si="0"/>
        <v>n/a</v>
      </c>
      <c r="AW19" s="14" t="str">
        <f t="shared" si="1"/>
        <v>Bajo Riesgo</v>
      </c>
      <c r="AX19" s="14" t="str">
        <f t="shared" si="2"/>
        <v>n/a</v>
      </c>
      <c r="AY19" s="26" t="str">
        <f t="shared" si="3"/>
        <v>n/a</v>
      </c>
    </row>
    <row r="20" spans="2:51" ht="15.75" customHeight="1" x14ac:dyDescent="0.25">
      <c r="B20" s="15"/>
      <c r="C20" s="59">
        <f>'2-Datos generales comunidades'!A18</f>
        <v>0</v>
      </c>
      <c r="D20" s="175">
        <f>'2-Datos generales comunidades'!B18</f>
        <v>0</v>
      </c>
      <c r="E20" s="59">
        <f>'2-Datos generales comunidades'!C18</f>
        <v>0</v>
      </c>
      <c r="F20" s="14">
        <f>'2-Datos generales comunidades'!G18</f>
        <v>0</v>
      </c>
      <c r="G20" s="14">
        <f>'2-Datos generales comunidades'!F18</f>
        <v>0</v>
      </c>
      <c r="H20" s="14">
        <f>'2-Datos generales comunidades'!E18</f>
        <v>0</v>
      </c>
      <c r="I20" s="14" t="str">
        <f>IF('2-Datos generales comunidades'!D18="Gravity Fed System with Pump","bombeo",IF('2-Datos generales comunidades'!D18="Gravity Fed System","gravedad",IF(ISBLANK('2-Datos generales comunidades'!H18),"sin dato",IF(ISBLANK('2-Datos generales comunidades'!D18),"sin sistema","otro"))))</f>
        <v>sin dato</v>
      </c>
      <c r="J20" s="14" t="str">
        <f>IF(ISBLANK('2-Datos generales comunidades'!I18),"",'2-Datos generales comunidades'!I18)</f>
        <v/>
      </c>
      <c r="K20" s="68" t="str">
        <f>IF(ISBLANK('2-Datos generales comunidades'!H18),"",'2-Datos generales comunidades'!H18)</f>
        <v/>
      </c>
      <c r="L20" s="179"/>
      <c r="M20" s="181"/>
      <c r="N20" s="181"/>
      <c r="O20" s="181"/>
      <c r="P20" s="181"/>
      <c r="Q20" s="181"/>
      <c r="R20" s="181"/>
      <c r="S20" s="181"/>
      <c r="T20" s="181"/>
      <c r="U20" s="181"/>
      <c r="V20" s="181"/>
      <c r="W20" s="181"/>
      <c r="X20" s="181"/>
      <c r="Y20" s="181"/>
      <c r="Z20" s="181"/>
      <c r="AA20" s="181"/>
      <c r="AB20" s="181"/>
      <c r="AC20" s="182"/>
      <c r="AD20" s="183"/>
      <c r="AE20" s="184"/>
      <c r="AF20" s="184"/>
      <c r="AG20" s="184"/>
      <c r="AH20" s="184"/>
      <c r="AI20" s="184"/>
      <c r="AJ20" s="184"/>
      <c r="AK20" s="184"/>
      <c r="AL20" s="185"/>
      <c r="AM20" s="15" t="str">
        <f>IF(L20=1,'8 -Datos de referencia'!$B$16-('3- Datos generales'!$B$4-M20),"")</f>
        <v/>
      </c>
      <c r="AN20" s="14" t="str">
        <f>IF(N20=1,'8 -Datos de referencia'!$B$17-('3- Datos generales'!$B$4-O20),"")</f>
        <v/>
      </c>
      <c r="AO20" s="14" t="str">
        <f>IF(P20=1,'8 -Datos de referencia'!$B$18-('3- Datos generales'!$B$4-Q20),"")</f>
        <v/>
      </c>
      <c r="AP20" s="14" t="str">
        <f>IF(R20=1,'8 -Datos de referencia'!$B$19-('3- Datos generales'!$B$4-S20),"")</f>
        <v/>
      </c>
      <c r="AQ20" s="14" t="str">
        <f>IF(T20=1,'8 -Datos de referencia'!$B$20-('3- Datos generales'!$B$4-U20),"")</f>
        <v/>
      </c>
      <c r="AR20" s="14" t="str">
        <f>IF(V20=1,'8 -Datos de referencia'!$B$21-('3- Datos generales'!$B$4-W20),"")</f>
        <v/>
      </c>
      <c r="AS20" s="14" t="str">
        <f>IF(X20=1,'8 -Datos de referencia'!$B$22-('3- Datos generales'!$B$4-Y20),"")</f>
        <v/>
      </c>
      <c r="AT20" s="14" t="str">
        <f>IF(Z20=1,'8 -Datos de referencia'!$B$23-('3- Datos generales'!$B$4-AA20),"")</f>
        <v/>
      </c>
      <c r="AU20" s="26" t="str">
        <f>IF(AB20=1,'8 -Datos de referencia'!$B$24-('3- Datos generales'!$B$4-AC20),"")</f>
        <v/>
      </c>
      <c r="AV20" s="15" t="str">
        <f t="shared" si="0"/>
        <v>n/a</v>
      </c>
      <c r="AW20" s="14" t="str">
        <f t="shared" si="1"/>
        <v>Bajo Riesgo</v>
      </c>
      <c r="AX20" s="14" t="str">
        <f t="shared" si="2"/>
        <v>n/a</v>
      </c>
      <c r="AY20" s="26" t="str">
        <f t="shared" si="3"/>
        <v>n/a</v>
      </c>
    </row>
    <row r="21" spans="2:51" ht="15" customHeight="1" x14ac:dyDescent="0.25">
      <c r="B21" s="15"/>
      <c r="C21" s="59">
        <f>'2-Datos generales comunidades'!A19</f>
        <v>0</v>
      </c>
      <c r="D21" s="175">
        <f>'2-Datos generales comunidades'!B19</f>
        <v>0</v>
      </c>
      <c r="E21" s="59">
        <f>'2-Datos generales comunidades'!C19</f>
        <v>0</v>
      </c>
      <c r="F21" s="14">
        <f>'2-Datos generales comunidades'!G19</f>
        <v>0</v>
      </c>
      <c r="G21" s="14">
        <f>'2-Datos generales comunidades'!F19</f>
        <v>0</v>
      </c>
      <c r="H21" s="14">
        <f>'2-Datos generales comunidades'!E19</f>
        <v>0</v>
      </c>
      <c r="I21" s="14" t="str">
        <f>IF('2-Datos generales comunidades'!D19="Gravity Fed System with Pump","bombeo",IF('2-Datos generales comunidades'!D19="Gravity Fed System","gravedad",IF(ISBLANK('2-Datos generales comunidades'!H19),"sin dato",IF(ISBLANK('2-Datos generales comunidades'!D19),"sin sistema","otro"))))</f>
        <v>sin dato</v>
      </c>
      <c r="J21" s="14" t="str">
        <f>IF(ISBLANK('2-Datos generales comunidades'!I19),"",'2-Datos generales comunidades'!I19)</f>
        <v/>
      </c>
      <c r="K21" s="68" t="str">
        <f>IF(ISBLANK('2-Datos generales comunidades'!H19),"",'2-Datos generales comunidades'!H19)</f>
        <v/>
      </c>
      <c r="L21" s="179"/>
      <c r="M21" s="181"/>
      <c r="N21" s="181"/>
      <c r="O21" s="181"/>
      <c r="P21" s="181"/>
      <c r="Q21" s="181"/>
      <c r="R21" s="181"/>
      <c r="S21" s="181"/>
      <c r="T21" s="181"/>
      <c r="U21" s="181"/>
      <c r="V21" s="181"/>
      <c r="W21" s="181"/>
      <c r="X21" s="181"/>
      <c r="Y21" s="181"/>
      <c r="Z21" s="181"/>
      <c r="AA21" s="181"/>
      <c r="AB21" s="181"/>
      <c r="AC21" s="182"/>
      <c r="AD21" s="183"/>
      <c r="AE21" s="184"/>
      <c r="AF21" s="184"/>
      <c r="AG21" s="184"/>
      <c r="AH21" s="184"/>
      <c r="AI21" s="184"/>
      <c r="AJ21" s="184"/>
      <c r="AK21" s="184"/>
      <c r="AL21" s="185"/>
      <c r="AM21" s="15" t="str">
        <f>IF(L21=1,'8 -Datos de referencia'!$B$16-('3- Datos generales'!$B$4-M21),"")</f>
        <v/>
      </c>
      <c r="AN21" s="14" t="str">
        <f>IF(N21=1,'8 -Datos de referencia'!$B$17-('3- Datos generales'!$B$4-O21),"")</f>
        <v/>
      </c>
      <c r="AO21" s="14" t="str">
        <f>IF(P21=1,'8 -Datos de referencia'!$B$18-('3- Datos generales'!$B$4-Q21),"")</f>
        <v/>
      </c>
      <c r="AP21" s="14" t="str">
        <f>IF(R21=1,'8 -Datos de referencia'!$B$19-('3- Datos generales'!$B$4-S21),"")</f>
        <v/>
      </c>
      <c r="AQ21" s="14" t="str">
        <f>IF(T21=1,'8 -Datos de referencia'!$B$20-('3- Datos generales'!$B$4-U21),"")</f>
        <v/>
      </c>
      <c r="AR21" s="14" t="str">
        <f>IF(V21=1,'8 -Datos de referencia'!$B$21-('3- Datos generales'!$B$4-W21),"")</f>
        <v/>
      </c>
      <c r="AS21" s="14" t="str">
        <f>IF(X21=1,'8 -Datos de referencia'!$B$22-('3- Datos generales'!$B$4-Y21),"")</f>
        <v/>
      </c>
      <c r="AT21" s="14" t="str">
        <f>IF(Z21=1,'8 -Datos de referencia'!$B$23-('3- Datos generales'!$B$4-AA21),"")</f>
        <v/>
      </c>
      <c r="AU21" s="26" t="str">
        <f>IF(AB21=1,'8 -Datos de referencia'!$B$24-('3- Datos generales'!$B$4-AC21),"")</f>
        <v/>
      </c>
      <c r="AV21" s="15" t="str">
        <f t="shared" si="0"/>
        <v>n/a</v>
      </c>
      <c r="AW21" s="14" t="str">
        <f t="shared" si="1"/>
        <v>Bajo Riesgo</v>
      </c>
      <c r="AX21" s="14" t="str">
        <f t="shared" si="2"/>
        <v>n/a</v>
      </c>
      <c r="AY21" s="26" t="str">
        <f t="shared" si="3"/>
        <v>n/a</v>
      </c>
    </row>
    <row r="22" spans="2:51" ht="15" customHeight="1" x14ac:dyDescent="0.25">
      <c r="B22" s="15"/>
      <c r="C22" s="59">
        <f>'2-Datos generales comunidades'!A20</f>
        <v>0</v>
      </c>
      <c r="D22" s="175">
        <f>'2-Datos generales comunidades'!B20</f>
        <v>0</v>
      </c>
      <c r="E22" s="59">
        <f>'2-Datos generales comunidades'!C20</f>
        <v>0</v>
      </c>
      <c r="F22" s="14">
        <f>'2-Datos generales comunidades'!G20</f>
        <v>0</v>
      </c>
      <c r="G22" s="14">
        <f>'2-Datos generales comunidades'!F20</f>
        <v>0</v>
      </c>
      <c r="H22" s="14">
        <f>'2-Datos generales comunidades'!E20</f>
        <v>0</v>
      </c>
      <c r="I22" s="14" t="str">
        <f>IF('2-Datos generales comunidades'!D20="Gravity Fed System with Pump","bombeo",IF('2-Datos generales comunidades'!D20="Gravity Fed System","gravedad",IF(ISBLANK('2-Datos generales comunidades'!H20),"sin dato",IF(ISBLANK('2-Datos generales comunidades'!D20),"sin sistema","otro"))))</f>
        <v>sin dato</v>
      </c>
      <c r="J22" s="14" t="str">
        <f>IF(ISBLANK('2-Datos generales comunidades'!I20),"",'2-Datos generales comunidades'!I20)</f>
        <v/>
      </c>
      <c r="K22" s="68" t="str">
        <f>IF(ISBLANK('2-Datos generales comunidades'!H20),"",'2-Datos generales comunidades'!H20)</f>
        <v/>
      </c>
      <c r="L22" s="179"/>
      <c r="M22" s="181"/>
      <c r="N22" s="181"/>
      <c r="O22" s="181"/>
      <c r="P22" s="181"/>
      <c r="Q22" s="181"/>
      <c r="R22" s="181"/>
      <c r="S22" s="181"/>
      <c r="T22" s="181"/>
      <c r="U22" s="181"/>
      <c r="V22" s="181"/>
      <c r="W22" s="181"/>
      <c r="X22" s="181"/>
      <c r="Y22" s="181"/>
      <c r="Z22" s="181"/>
      <c r="AA22" s="181"/>
      <c r="AB22" s="181"/>
      <c r="AC22" s="182"/>
      <c r="AD22" s="183"/>
      <c r="AE22" s="184"/>
      <c r="AF22" s="184"/>
      <c r="AG22" s="184"/>
      <c r="AH22" s="184"/>
      <c r="AI22" s="184"/>
      <c r="AJ22" s="184"/>
      <c r="AK22" s="184"/>
      <c r="AL22" s="185"/>
      <c r="AM22" s="15" t="str">
        <f>IF(L22=1,'8 -Datos de referencia'!$B$16-('3- Datos generales'!$B$4-M22),"")</f>
        <v/>
      </c>
      <c r="AN22" s="14" t="str">
        <f>IF(N22=1,'8 -Datos de referencia'!$B$17-('3- Datos generales'!$B$4-O22),"")</f>
        <v/>
      </c>
      <c r="AO22" s="14" t="str">
        <f>IF(P22=1,'8 -Datos de referencia'!$B$18-('3- Datos generales'!$B$4-Q22),"")</f>
        <v/>
      </c>
      <c r="AP22" s="14" t="str">
        <f>IF(R22=1,'8 -Datos de referencia'!$B$19-('3- Datos generales'!$B$4-S22),"")</f>
        <v/>
      </c>
      <c r="AQ22" s="14" t="str">
        <f>IF(T22=1,'8 -Datos de referencia'!$B$20-('3- Datos generales'!$B$4-U22),"")</f>
        <v/>
      </c>
      <c r="AR22" s="14" t="str">
        <f>IF(V22=1,'8 -Datos de referencia'!$B$21-('3- Datos generales'!$B$4-W22),"")</f>
        <v/>
      </c>
      <c r="AS22" s="14" t="str">
        <f>IF(X22=1,'8 -Datos de referencia'!$B$22-('3- Datos generales'!$B$4-Y22),"")</f>
        <v/>
      </c>
      <c r="AT22" s="14" t="str">
        <f>IF(Z22=1,'8 -Datos de referencia'!$B$23-('3- Datos generales'!$B$4-AA22),"")</f>
        <v/>
      </c>
      <c r="AU22" s="26" t="str">
        <f>IF(AB22=1,'8 -Datos de referencia'!$B$24-('3- Datos generales'!$B$4-AC22),"")</f>
        <v/>
      </c>
      <c r="AV22" s="15" t="str">
        <f t="shared" si="0"/>
        <v>n/a</v>
      </c>
      <c r="AW22" s="14" t="str">
        <f t="shared" si="1"/>
        <v>Bajo Riesgo</v>
      </c>
      <c r="AX22" s="14" t="str">
        <f t="shared" si="2"/>
        <v>n/a</v>
      </c>
      <c r="AY22" s="26" t="str">
        <f t="shared" si="3"/>
        <v>n/a</v>
      </c>
    </row>
    <row r="23" spans="2:51" ht="15" customHeight="1" x14ac:dyDescent="0.25">
      <c r="B23" s="15"/>
      <c r="C23" s="59">
        <f>'2-Datos generales comunidades'!A21</f>
        <v>0</v>
      </c>
      <c r="D23" s="175">
        <f>'2-Datos generales comunidades'!B21</f>
        <v>0</v>
      </c>
      <c r="E23" s="59">
        <f>'2-Datos generales comunidades'!C21</f>
        <v>0</v>
      </c>
      <c r="F23" s="14">
        <f>'2-Datos generales comunidades'!G21</f>
        <v>0</v>
      </c>
      <c r="G23" s="14">
        <f>'2-Datos generales comunidades'!F21</f>
        <v>0</v>
      </c>
      <c r="H23" s="14">
        <f>'2-Datos generales comunidades'!E21</f>
        <v>0</v>
      </c>
      <c r="I23" s="14" t="str">
        <f>IF('2-Datos generales comunidades'!D21="Gravity Fed System with Pump","bombeo",IF('2-Datos generales comunidades'!D21="Gravity Fed System","gravedad",IF(ISBLANK('2-Datos generales comunidades'!H21),"sin dato",IF(ISBLANK('2-Datos generales comunidades'!D21),"sin sistema","otro"))))</f>
        <v>sin dato</v>
      </c>
      <c r="J23" s="14" t="str">
        <f>IF(ISBLANK('2-Datos generales comunidades'!I21),"",'2-Datos generales comunidades'!I21)</f>
        <v/>
      </c>
      <c r="K23" s="68" t="str">
        <f>IF(ISBLANK('2-Datos generales comunidades'!H21),"",'2-Datos generales comunidades'!H21)</f>
        <v/>
      </c>
      <c r="L23" s="179"/>
      <c r="M23" s="181"/>
      <c r="N23" s="181"/>
      <c r="O23" s="181"/>
      <c r="P23" s="181"/>
      <c r="Q23" s="181"/>
      <c r="R23" s="181"/>
      <c r="S23" s="181"/>
      <c r="T23" s="181"/>
      <c r="U23" s="181"/>
      <c r="V23" s="181"/>
      <c r="W23" s="181"/>
      <c r="X23" s="181"/>
      <c r="Y23" s="181"/>
      <c r="Z23" s="181"/>
      <c r="AA23" s="181"/>
      <c r="AB23" s="181"/>
      <c r="AC23" s="182"/>
      <c r="AD23" s="183"/>
      <c r="AE23" s="184"/>
      <c r="AF23" s="184"/>
      <c r="AG23" s="184"/>
      <c r="AH23" s="184"/>
      <c r="AI23" s="184"/>
      <c r="AJ23" s="184"/>
      <c r="AK23" s="184"/>
      <c r="AL23" s="185"/>
      <c r="AM23" s="15" t="str">
        <f>IF(L23=1,'8 -Datos de referencia'!$B$16-('3- Datos generales'!$B$4-M23),"")</f>
        <v/>
      </c>
      <c r="AN23" s="14" t="str">
        <f>IF(N23=1,'8 -Datos de referencia'!$B$17-('3- Datos generales'!$B$4-O23),"")</f>
        <v/>
      </c>
      <c r="AO23" s="14" t="str">
        <f>IF(P23=1,'8 -Datos de referencia'!$B$18-('3- Datos generales'!$B$4-Q23),"")</f>
        <v/>
      </c>
      <c r="AP23" s="14" t="str">
        <f>IF(R23=1,'8 -Datos de referencia'!$B$19-('3- Datos generales'!$B$4-S23),"")</f>
        <v/>
      </c>
      <c r="AQ23" s="14" t="str">
        <f>IF(T23=1,'8 -Datos de referencia'!$B$20-('3- Datos generales'!$B$4-U23),"")</f>
        <v/>
      </c>
      <c r="AR23" s="14" t="str">
        <f>IF(V23=1,'8 -Datos de referencia'!$B$21-('3- Datos generales'!$B$4-W23),"")</f>
        <v/>
      </c>
      <c r="AS23" s="14" t="str">
        <f>IF(X23=1,'8 -Datos de referencia'!$B$22-('3- Datos generales'!$B$4-Y23),"")</f>
        <v/>
      </c>
      <c r="AT23" s="14" t="str">
        <f>IF(Z23=1,'8 -Datos de referencia'!$B$23-('3- Datos generales'!$B$4-AA23),"")</f>
        <v/>
      </c>
      <c r="AU23" s="26" t="str">
        <f>IF(AB23=1,'8 -Datos de referencia'!$B$24-('3- Datos generales'!$B$4-AC23),"")</f>
        <v/>
      </c>
      <c r="AV23" s="15" t="str">
        <f t="shared" si="0"/>
        <v>n/a</v>
      </c>
      <c r="AW23" s="14" t="str">
        <f t="shared" si="1"/>
        <v>Bajo Riesgo</v>
      </c>
      <c r="AX23" s="14" t="str">
        <f t="shared" si="2"/>
        <v>n/a</v>
      </c>
      <c r="AY23" s="26" t="str">
        <f t="shared" si="3"/>
        <v>n/a</v>
      </c>
    </row>
    <row r="24" spans="2:51" ht="15" customHeight="1" x14ac:dyDescent="0.25">
      <c r="B24" s="15"/>
      <c r="C24" s="59">
        <f>'2-Datos generales comunidades'!A22</f>
        <v>0</v>
      </c>
      <c r="D24" s="175">
        <f>'2-Datos generales comunidades'!B22</f>
        <v>0</v>
      </c>
      <c r="E24" s="59">
        <f>'2-Datos generales comunidades'!C22</f>
        <v>0</v>
      </c>
      <c r="F24" s="14">
        <f>'2-Datos generales comunidades'!G22</f>
        <v>0</v>
      </c>
      <c r="G24" s="14">
        <f>'2-Datos generales comunidades'!F22</f>
        <v>0</v>
      </c>
      <c r="H24" s="14">
        <f>'2-Datos generales comunidades'!E22</f>
        <v>0</v>
      </c>
      <c r="I24" s="14" t="str">
        <f>IF('2-Datos generales comunidades'!D22="Gravity Fed System with Pump","bombeo",IF('2-Datos generales comunidades'!D22="Gravity Fed System","gravedad",IF(ISBLANK('2-Datos generales comunidades'!H22),"sin dato",IF(ISBLANK('2-Datos generales comunidades'!D22),"sin sistema","otro"))))</f>
        <v>sin dato</v>
      </c>
      <c r="J24" s="14" t="str">
        <f>IF(ISBLANK('2-Datos generales comunidades'!I22),"",'2-Datos generales comunidades'!I22)</f>
        <v/>
      </c>
      <c r="K24" s="68" t="str">
        <f>IF(ISBLANK('2-Datos generales comunidades'!H22),"",'2-Datos generales comunidades'!H22)</f>
        <v/>
      </c>
      <c r="L24" s="179"/>
      <c r="M24" s="181"/>
      <c r="N24" s="181"/>
      <c r="O24" s="181"/>
      <c r="P24" s="181"/>
      <c r="Q24" s="181"/>
      <c r="R24" s="181"/>
      <c r="S24" s="181"/>
      <c r="T24" s="181"/>
      <c r="U24" s="181"/>
      <c r="V24" s="181"/>
      <c r="W24" s="181"/>
      <c r="X24" s="181"/>
      <c r="Y24" s="181"/>
      <c r="Z24" s="181"/>
      <c r="AA24" s="181"/>
      <c r="AB24" s="181"/>
      <c r="AC24" s="182"/>
      <c r="AD24" s="183"/>
      <c r="AE24" s="184"/>
      <c r="AF24" s="184"/>
      <c r="AG24" s="184"/>
      <c r="AH24" s="184"/>
      <c r="AI24" s="184"/>
      <c r="AJ24" s="184"/>
      <c r="AK24" s="184"/>
      <c r="AL24" s="185"/>
      <c r="AM24" s="15" t="str">
        <f>IF(L24=1,'8 -Datos de referencia'!$B$16-('3- Datos generales'!$B$4-M24),"")</f>
        <v/>
      </c>
      <c r="AN24" s="14" t="str">
        <f>IF(N24=1,'8 -Datos de referencia'!$B$17-('3- Datos generales'!$B$4-O24),"")</f>
        <v/>
      </c>
      <c r="AO24" s="14" t="str">
        <f>IF(P24=1,'8 -Datos de referencia'!$B$18-('3- Datos generales'!$B$4-Q24),"")</f>
        <v/>
      </c>
      <c r="AP24" s="14" t="str">
        <f>IF(R24=1,'8 -Datos de referencia'!$B$19-('3- Datos generales'!$B$4-S24),"")</f>
        <v/>
      </c>
      <c r="AQ24" s="14" t="str">
        <f>IF(T24=1,'8 -Datos de referencia'!$B$20-('3- Datos generales'!$B$4-U24),"")</f>
        <v/>
      </c>
      <c r="AR24" s="14" t="str">
        <f>IF(V24=1,'8 -Datos de referencia'!$B$21-('3- Datos generales'!$B$4-W24),"")</f>
        <v/>
      </c>
      <c r="AS24" s="14" t="str">
        <f>IF(X24=1,'8 -Datos de referencia'!$B$22-('3- Datos generales'!$B$4-Y24),"")</f>
        <v/>
      </c>
      <c r="AT24" s="14" t="str">
        <f>IF(Z24=1,'8 -Datos de referencia'!$B$23-('3- Datos generales'!$B$4-AA24),"")</f>
        <v/>
      </c>
      <c r="AU24" s="26" t="str">
        <f>IF(AB24=1,'8 -Datos de referencia'!$B$24-('3- Datos generales'!$B$4-AC24),"")</f>
        <v/>
      </c>
      <c r="AV24" s="15" t="str">
        <f t="shared" si="0"/>
        <v>n/a</v>
      </c>
      <c r="AW24" s="14" t="str">
        <f t="shared" si="1"/>
        <v>Bajo Riesgo</v>
      </c>
      <c r="AX24" s="14" t="str">
        <f t="shared" si="2"/>
        <v>n/a</v>
      </c>
      <c r="AY24" s="26" t="str">
        <f t="shared" si="3"/>
        <v>n/a</v>
      </c>
    </row>
    <row r="25" spans="2:51" ht="15" customHeight="1" x14ac:dyDescent="0.25">
      <c r="B25" s="15"/>
      <c r="C25" s="59">
        <f>'2-Datos generales comunidades'!A23</f>
        <v>0</v>
      </c>
      <c r="D25" s="175">
        <f>'2-Datos generales comunidades'!B23</f>
        <v>0</v>
      </c>
      <c r="E25" s="59">
        <f>'2-Datos generales comunidades'!C23</f>
        <v>0</v>
      </c>
      <c r="F25" s="14">
        <f>'2-Datos generales comunidades'!G23</f>
        <v>0</v>
      </c>
      <c r="G25" s="14">
        <f>'2-Datos generales comunidades'!F23</f>
        <v>0</v>
      </c>
      <c r="H25" s="14">
        <f>'2-Datos generales comunidades'!E23</f>
        <v>0</v>
      </c>
      <c r="I25" s="14" t="str">
        <f>IF('2-Datos generales comunidades'!D23="Gravity Fed System with Pump","bombeo",IF('2-Datos generales comunidades'!D23="Gravity Fed System","gravedad",IF(ISBLANK('2-Datos generales comunidades'!H23),"sin dato",IF(ISBLANK('2-Datos generales comunidades'!D23),"sin sistema","otro"))))</f>
        <v>sin dato</v>
      </c>
      <c r="J25" s="14" t="str">
        <f>IF(ISBLANK('2-Datos generales comunidades'!I23),"",'2-Datos generales comunidades'!I23)</f>
        <v/>
      </c>
      <c r="K25" s="68" t="str">
        <f>IF(ISBLANK('2-Datos generales comunidades'!H23),"",'2-Datos generales comunidades'!H23)</f>
        <v/>
      </c>
      <c r="L25" s="179"/>
      <c r="M25" s="181"/>
      <c r="N25" s="181"/>
      <c r="O25" s="181"/>
      <c r="P25" s="181"/>
      <c r="Q25" s="181"/>
      <c r="R25" s="181"/>
      <c r="S25" s="181"/>
      <c r="T25" s="181"/>
      <c r="U25" s="181"/>
      <c r="V25" s="181"/>
      <c r="W25" s="181"/>
      <c r="X25" s="181"/>
      <c r="Y25" s="181"/>
      <c r="Z25" s="181"/>
      <c r="AA25" s="181"/>
      <c r="AB25" s="181"/>
      <c r="AC25" s="182"/>
      <c r="AD25" s="183"/>
      <c r="AE25" s="184"/>
      <c r="AF25" s="184"/>
      <c r="AG25" s="184"/>
      <c r="AH25" s="184"/>
      <c r="AI25" s="184"/>
      <c r="AJ25" s="184"/>
      <c r="AK25" s="184"/>
      <c r="AL25" s="185"/>
      <c r="AM25" s="15" t="str">
        <f>IF(L25=1,'8 -Datos de referencia'!$B$16-('3- Datos generales'!$B$4-M25),"")</f>
        <v/>
      </c>
      <c r="AN25" s="14" t="str">
        <f>IF(N25=1,'8 -Datos de referencia'!$B$17-('3- Datos generales'!$B$4-O25),"")</f>
        <v/>
      </c>
      <c r="AO25" s="14" t="str">
        <f>IF(P25=1,'8 -Datos de referencia'!$B$18-('3- Datos generales'!$B$4-Q25),"")</f>
        <v/>
      </c>
      <c r="AP25" s="14" t="str">
        <f>IF(R25=1,'8 -Datos de referencia'!$B$19-('3- Datos generales'!$B$4-S25),"")</f>
        <v/>
      </c>
      <c r="AQ25" s="14" t="str">
        <f>IF(T25=1,'8 -Datos de referencia'!$B$20-('3- Datos generales'!$B$4-U25),"")</f>
        <v/>
      </c>
      <c r="AR25" s="14" t="str">
        <f>IF(V25=1,'8 -Datos de referencia'!$B$21-('3- Datos generales'!$B$4-W25),"")</f>
        <v/>
      </c>
      <c r="AS25" s="14" t="str">
        <f>IF(X25=1,'8 -Datos de referencia'!$B$22-('3- Datos generales'!$B$4-Y25),"")</f>
        <v/>
      </c>
      <c r="AT25" s="14" t="str">
        <f>IF(Z25=1,'8 -Datos de referencia'!$B$23-('3- Datos generales'!$B$4-AA25),"")</f>
        <v/>
      </c>
      <c r="AU25" s="26" t="str">
        <f>IF(AB25=1,'8 -Datos de referencia'!$B$24-('3- Datos generales'!$B$4-AC25),"")</f>
        <v/>
      </c>
      <c r="AV25" s="15" t="str">
        <f t="shared" si="0"/>
        <v>n/a</v>
      </c>
      <c r="AW25" s="14" t="str">
        <f t="shared" si="1"/>
        <v>Bajo Riesgo</v>
      </c>
      <c r="AX25" s="14" t="str">
        <f t="shared" si="2"/>
        <v>n/a</v>
      </c>
      <c r="AY25" s="26" t="str">
        <f t="shared" si="3"/>
        <v>n/a</v>
      </c>
    </row>
    <row r="26" spans="2:51" ht="15" customHeight="1" x14ac:dyDescent="0.25">
      <c r="B26" s="15"/>
      <c r="C26" s="59">
        <f>'2-Datos generales comunidades'!A24</f>
        <v>0</v>
      </c>
      <c r="D26" s="175">
        <f>'2-Datos generales comunidades'!B24</f>
        <v>0</v>
      </c>
      <c r="E26" s="59">
        <f>'2-Datos generales comunidades'!C24</f>
        <v>0</v>
      </c>
      <c r="F26" s="14">
        <f>'2-Datos generales comunidades'!G24</f>
        <v>0</v>
      </c>
      <c r="G26" s="14">
        <f>'2-Datos generales comunidades'!F24</f>
        <v>0</v>
      </c>
      <c r="H26" s="14">
        <f>'2-Datos generales comunidades'!E24</f>
        <v>0</v>
      </c>
      <c r="I26" s="14" t="str">
        <f>IF('2-Datos generales comunidades'!D24="Gravity Fed System with Pump","bombeo",IF('2-Datos generales comunidades'!D24="Gravity Fed System","gravedad",IF(ISBLANK('2-Datos generales comunidades'!H24),"sin dato",IF(ISBLANK('2-Datos generales comunidades'!D24),"sin sistema","otro"))))</f>
        <v>sin dato</v>
      </c>
      <c r="J26" s="14" t="str">
        <f>IF(ISBLANK('2-Datos generales comunidades'!I24),"",'2-Datos generales comunidades'!I24)</f>
        <v/>
      </c>
      <c r="K26" s="68" t="str">
        <f>IF(ISBLANK('2-Datos generales comunidades'!H24),"",'2-Datos generales comunidades'!H24)</f>
        <v/>
      </c>
      <c r="L26" s="179"/>
      <c r="M26" s="181"/>
      <c r="N26" s="181"/>
      <c r="O26" s="181"/>
      <c r="P26" s="181"/>
      <c r="Q26" s="181"/>
      <c r="R26" s="181"/>
      <c r="S26" s="181"/>
      <c r="T26" s="181"/>
      <c r="U26" s="181"/>
      <c r="V26" s="181"/>
      <c r="W26" s="181"/>
      <c r="X26" s="181"/>
      <c r="Y26" s="181"/>
      <c r="Z26" s="181"/>
      <c r="AA26" s="181"/>
      <c r="AB26" s="181"/>
      <c r="AC26" s="182"/>
      <c r="AD26" s="183"/>
      <c r="AE26" s="184"/>
      <c r="AF26" s="184"/>
      <c r="AG26" s="184"/>
      <c r="AH26" s="184"/>
      <c r="AI26" s="184"/>
      <c r="AJ26" s="184"/>
      <c r="AK26" s="184"/>
      <c r="AL26" s="185"/>
      <c r="AM26" s="15" t="str">
        <f>IF(L26=1,'8 -Datos de referencia'!$B$16-('3- Datos generales'!$B$4-M26),"")</f>
        <v/>
      </c>
      <c r="AN26" s="14" t="str">
        <f>IF(N26=1,'8 -Datos de referencia'!$B$17-('3- Datos generales'!$B$4-O26),"")</f>
        <v/>
      </c>
      <c r="AO26" s="14" t="str">
        <f>IF(P26=1,'8 -Datos de referencia'!$B$18-('3- Datos generales'!$B$4-Q26),"")</f>
        <v/>
      </c>
      <c r="AP26" s="14" t="str">
        <f>IF(R26=1,'8 -Datos de referencia'!$B$19-('3- Datos generales'!$B$4-S26),"")</f>
        <v/>
      </c>
      <c r="AQ26" s="14" t="str">
        <f>IF(T26=1,'8 -Datos de referencia'!$B$20-('3- Datos generales'!$B$4-U26),"")</f>
        <v/>
      </c>
      <c r="AR26" s="14" t="str">
        <f>IF(V26=1,'8 -Datos de referencia'!$B$21-('3- Datos generales'!$B$4-W26),"")</f>
        <v/>
      </c>
      <c r="AS26" s="14" t="str">
        <f>IF(X26=1,'8 -Datos de referencia'!$B$22-('3- Datos generales'!$B$4-Y26),"")</f>
        <v/>
      </c>
      <c r="AT26" s="14" t="str">
        <f>IF(Z26=1,'8 -Datos de referencia'!$B$23-('3- Datos generales'!$B$4-AA26),"")</f>
        <v/>
      </c>
      <c r="AU26" s="26" t="str">
        <f>IF(AB26=1,'8 -Datos de referencia'!$B$24-('3- Datos generales'!$B$4-AC26),"")</f>
        <v/>
      </c>
      <c r="AV26" s="15" t="str">
        <f t="shared" si="0"/>
        <v>n/a</v>
      </c>
      <c r="AW26" s="14" t="str">
        <f t="shared" si="1"/>
        <v>Bajo Riesgo</v>
      </c>
      <c r="AX26" s="14" t="str">
        <f t="shared" si="2"/>
        <v>n/a</v>
      </c>
      <c r="AY26" s="26" t="str">
        <f t="shared" si="3"/>
        <v>n/a</v>
      </c>
    </row>
    <row r="27" spans="2:51" ht="15" customHeight="1" x14ac:dyDescent="0.25">
      <c r="B27" s="15"/>
      <c r="C27" s="59">
        <f>'2-Datos generales comunidades'!A25</f>
        <v>0</v>
      </c>
      <c r="D27" s="175">
        <f>'2-Datos generales comunidades'!B25</f>
        <v>0</v>
      </c>
      <c r="E27" s="59">
        <f>'2-Datos generales comunidades'!C25</f>
        <v>0</v>
      </c>
      <c r="F27" s="14">
        <f>'2-Datos generales comunidades'!G25</f>
        <v>0</v>
      </c>
      <c r="G27" s="14">
        <f>'2-Datos generales comunidades'!F25</f>
        <v>0</v>
      </c>
      <c r="H27" s="14">
        <f>'2-Datos generales comunidades'!E25</f>
        <v>0</v>
      </c>
      <c r="I27" s="14" t="str">
        <f>IF('2-Datos generales comunidades'!D25="Gravity Fed System with Pump","bombeo",IF('2-Datos generales comunidades'!D25="Gravity Fed System","gravedad",IF(ISBLANK('2-Datos generales comunidades'!H25),"sin dato",IF(ISBLANK('2-Datos generales comunidades'!D25),"sin sistema","otro"))))</f>
        <v>sin dato</v>
      </c>
      <c r="J27" s="14" t="str">
        <f>IF(ISBLANK('2-Datos generales comunidades'!I25),"",'2-Datos generales comunidades'!I25)</f>
        <v/>
      </c>
      <c r="K27" s="68" t="str">
        <f>IF(ISBLANK('2-Datos generales comunidades'!H25),"",'2-Datos generales comunidades'!H25)</f>
        <v/>
      </c>
      <c r="L27" s="179"/>
      <c r="M27" s="181"/>
      <c r="N27" s="181"/>
      <c r="O27" s="181"/>
      <c r="P27" s="181"/>
      <c r="Q27" s="181"/>
      <c r="R27" s="181"/>
      <c r="S27" s="181"/>
      <c r="T27" s="181"/>
      <c r="U27" s="181"/>
      <c r="V27" s="181"/>
      <c r="W27" s="181"/>
      <c r="X27" s="181"/>
      <c r="Y27" s="181"/>
      <c r="Z27" s="181"/>
      <c r="AA27" s="181"/>
      <c r="AB27" s="181"/>
      <c r="AC27" s="182"/>
      <c r="AD27" s="183"/>
      <c r="AE27" s="184"/>
      <c r="AF27" s="184"/>
      <c r="AG27" s="184"/>
      <c r="AH27" s="184"/>
      <c r="AI27" s="184"/>
      <c r="AJ27" s="184"/>
      <c r="AK27" s="184"/>
      <c r="AL27" s="185"/>
      <c r="AM27" s="15" t="str">
        <f>IF(L27=1,'8 -Datos de referencia'!$B$16-('3- Datos generales'!$B$4-M27),"")</f>
        <v/>
      </c>
      <c r="AN27" s="14" t="str">
        <f>IF(N27=1,'8 -Datos de referencia'!$B$17-('3- Datos generales'!$B$4-O27),"")</f>
        <v/>
      </c>
      <c r="AO27" s="14" t="str">
        <f>IF(P27=1,'8 -Datos de referencia'!$B$18-('3- Datos generales'!$B$4-Q27),"")</f>
        <v/>
      </c>
      <c r="AP27" s="14" t="str">
        <f>IF(R27=1,'8 -Datos de referencia'!$B$19-('3- Datos generales'!$B$4-S27),"")</f>
        <v/>
      </c>
      <c r="AQ27" s="14" t="str">
        <f>IF(T27=1,'8 -Datos de referencia'!$B$20-('3- Datos generales'!$B$4-U27),"")</f>
        <v/>
      </c>
      <c r="AR27" s="14" t="str">
        <f>IF(V27=1,'8 -Datos de referencia'!$B$21-('3- Datos generales'!$B$4-W27),"")</f>
        <v/>
      </c>
      <c r="AS27" s="14" t="str">
        <f>IF(X27=1,'8 -Datos de referencia'!$B$22-('3- Datos generales'!$B$4-Y27),"")</f>
        <v/>
      </c>
      <c r="AT27" s="14" t="str">
        <f>IF(Z27=1,'8 -Datos de referencia'!$B$23-('3- Datos generales'!$B$4-AA27),"")</f>
        <v/>
      </c>
      <c r="AU27" s="26" t="str">
        <f>IF(AB27=1,'8 -Datos de referencia'!$B$24-('3- Datos generales'!$B$4-AC27),"")</f>
        <v/>
      </c>
      <c r="AV27" s="15" t="str">
        <f t="shared" si="0"/>
        <v>n/a</v>
      </c>
      <c r="AW27" s="14" t="str">
        <f t="shared" si="1"/>
        <v>Bajo Riesgo</v>
      </c>
      <c r="AX27" s="14" t="str">
        <f t="shared" si="2"/>
        <v>n/a</v>
      </c>
      <c r="AY27" s="26" t="str">
        <f t="shared" si="3"/>
        <v>n/a</v>
      </c>
    </row>
    <row r="28" spans="2:51" ht="15" customHeight="1" x14ac:dyDescent="0.25">
      <c r="B28" s="15"/>
      <c r="C28" s="59">
        <f>'2-Datos generales comunidades'!A26</f>
        <v>0</v>
      </c>
      <c r="D28" s="175">
        <f>'2-Datos generales comunidades'!B26</f>
        <v>0</v>
      </c>
      <c r="E28" s="59">
        <f>'2-Datos generales comunidades'!C26</f>
        <v>0</v>
      </c>
      <c r="F28" s="14">
        <f>'2-Datos generales comunidades'!G26</f>
        <v>0</v>
      </c>
      <c r="G28" s="14">
        <f>'2-Datos generales comunidades'!F26</f>
        <v>0</v>
      </c>
      <c r="H28" s="14">
        <f>'2-Datos generales comunidades'!E26</f>
        <v>0</v>
      </c>
      <c r="I28" s="14" t="str">
        <f>IF('2-Datos generales comunidades'!D26="Gravity Fed System with Pump","bombeo",IF('2-Datos generales comunidades'!D26="Gravity Fed System","gravedad",IF(ISBLANK('2-Datos generales comunidades'!H26),"sin dato",IF(ISBLANK('2-Datos generales comunidades'!D26),"sin sistema","otro"))))</f>
        <v>sin dato</v>
      </c>
      <c r="J28" s="14" t="str">
        <f>IF(ISBLANK('2-Datos generales comunidades'!I26),"",'2-Datos generales comunidades'!I26)</f>
        <v/>
      </c>
      <c r="K28" s="68" t="str">
        <f>IF(ISBLANK('2-Datos generales comunidades'!H26),"",'2-Datos generales comunidades'!H26)</f>
        <v/>
      </c>
      <c r="L28" s="179"/>
      <c r="M28" s="181"/>
      <c r="N28" s="181"/>
      <c r="O28" s="181"/>
      <c r="P28" s="181"/>
      <c r="Q28" s="181"/>
      <c r="R28" s="181"/>
      <c r="S28" s="181"/>
      <c r="T28" s="181"/>
      <c r="U28" s="181"/>
      <c r="V28" s="181"/>
      <c r="W28" s="181"/>
      <c r="X28" s="181"/>
      <c r="Y28" s="181"/>
      <c r="Z28" s="181"/>
      <c r="AA28" s="181"/>
      <c r="AB28" s="181"/>
      <c r="AC28" s="182"/>
      <c r="AD28" s="183"/>
      <c r="AE28" s="184"/>
      <c r="AF28" s="184"/>
      <c r="AG28" s="184"/>
      <c r="AH28" s="184"/>
      <c r="AI28" s="184"/>
      <c r="AJ28" s="184"/>
      <c r="AK28" s="184"/>
      <c r="AL28" s="185"/>
      <c r="AM28" s="15" t="str">
        <f>IF(L28=1,'8 -Datos de referencia'!$B$16-('3- Datos generales'!$B$4-M28),"")</f>
        <v/>
      </c>
      <c r="AN28" s="14" t="str">
        <f>IF(N28=1,'8 -Datos de referencia'!$B$17-('3- Datos generales'!$B$4-O28),"")</f>
        <v/>
      </c>
      <c r="AO28" s="14" t="str">
        <f>IF(P28=1,'8 -Datos de referencia'!$B$18-('3- Datos generales'!$B$4-Q28),"")</f>
        <v/>
      </c>
      <c r="AP28" s="14" t="str">
        <f>IF(R28=1,'8 -Datos de referencia'!$B$19-('3- Datos generales'!$B$4-S28),"")</f>
        <v/>
      </c>
      <c r="AQ28" s="14" t="str">
        <f>IF(T28=1,'8 -Datos de referencia'!$B$20-('3- Datos generales'!$B$4-U28),"")</f>
        <v/>
      </c>
      <c r="AR28" s="14" t="str">
        <f>IF(V28=1,'8 -Datos de referencia'!$B$21-('3- Datos generales'!$B$4-W28),"")</f>
        <v/>
      </c>
      <c r="AS28" s="14" t="str">
        <f>IF(X28=1,'8 -Datos de referencia'!$B$22-('3- Datos generales'!$B$4-Y28),"")</f>
        <v/>
      </c>
      <c r="AT28" s="14" t="str">
        <f>IF(Z28=1,'8 -Datos de referencia'!$B$23-('3- Datos generales'!$B$4-AA28),"")</f>
        <v/>
      </c>
      <c r="AU28" s="26" t="str">
        <f>IF(AB28=1,'8 -Datos de referencia'!$B$24-('3- Datos generales'!$B$4-AC28),"")</f>
        <v/>
      </c>
      <c r="AV28" s="15" t="str">
        <f t="shared" si="0"/>
        <v>n/a</v>
      </c>
      <c r="AW28" s="14" t="str">
        <f t="shared" si="1"/>
        <v>Bajo Riesgo</v>
      </c>
      <c r="AX28" s="14" t="str">
        <f t="shared" si="2"/>
        <v>n/a</v>
      </c>
      <c r="AY28" s="26" t="str">
        <f t="shared" si="3"/>
        <v>n/a</v>
      </c>
    </row>
    <row r="29" spans="2:51" ht="15" customHeight="1" x14ac:dyDescent="0.25">
      <c r="B29" s="15"/>
      <c r="C29" s="59">
        <f>'2-Datos generales comunidades'!A27</f>
        <v>0</v>
      </c>
      <c r="D29" s="175">
        <f>'2-Datos generales comunidades'!B27</f>
        <v>0</v>
      </c>
      <c r="E29" s="59">
        <f>'2-Datos generales comunidades'!C27</f>
        <v>0</v>
      </c>
      <c r="F29" s="14">
        <f>'2-Datos generales comunidades'!G27</f>
        <v>0</v>
      </c>
      <c r="G29" s="14">
        <f>'2-Datos generales comunidades'!F27</f>
        <v>0</v>
      </c>
      <c r="H29" s="14">
        <f>'2-Datos generales comunidades'!E27</f>
        <v>0</v>
      </c>
      <c r="I29" s="14" t="str">
        <f>IF('2-Datos generales comunidades'!D27="Gravity Fed System with Pump","bombeo",IF('2-Datos generales comunidades'!D27="Gravity Fed System","gravedad",IF(ISBLANK('2-Datos generales comunidades'!H27),"sin dato",IF(ISBLANK('2-Datos generales comunidades'!D27),"sin sistema","otro"))))</f>
        <v>sin dato</v>
      </c>
      <c r="J29" s="14" t="str">
        <f>IF(ISBLANK('2-Datos generales comunidades'!I27),"",'2-Datos generales comunidades'!I27)</f>
        <v/>
      </c>
      <c r="K29" s="68" t="str">
        <f>IF(ISBLANK('2-Datos generales comunidades'!H27),"",'2-Datos generales comunidades'!H27)</f>
        <v/>
      </c>
      <c r="L29" s="179"/>
      <c r="M29" s="181"/>
      <c r="N29" s="181"/>
      <c r="O29" s="181"/>
      <c r="P29" s="181"/>
      <c r="Q29" s="181"/>
      <c r="R29" s="181"/>
      <c r="S29" s="181"/>
      <c r="T29" s="181"/>
      <c r="U29" s="181"/>
      <c r="V29" s="181"/>
      <c r="W29" s="181"/>
      <c r="X29" s="181"/>
      <c r="Y29" s="181"/>
      <c r="Z29" s="181"/>
      <c r="AA29" s="181"/>
      <c r="AB29" s="181"/>
      <c r="AC29" s="182"/>
      <c r="AD29" s="183"/>
      <c r="AE29" s="184"/>
      <c r="AF29" s="184"/>
      <c r="AG29" s="184"/>
      <c r="AH29" s="184"/>
      <c r="AI29" s="184"/>
      <c r="AJ29" s="184"/>
      <c r="AK29" s="184"/>
      <c r="AL29" s="185"/>
      <c r="AM29" s="15" t="str">
        <f>IF(L29=1,'8 -Datos de referencia'!$B$16-('3- Datos generales'!$B$4-M29),"")</f>
        <v/>
      </c>
      <c r="AN29" s="14" t="str">
        <f>IF(N29=1,'8 -Datos de referencia'!$B$17-('3- Datos generales'!$B$4-O29),"")</f>
        <v/>
      </c>
      <c r="AO29" s="14" t="str">
        <f>IF(P29=1,'8 -Datos de referencia'!$B$18-('3- Datos generales'!$B$4-Q29),"")</f>
        <v/>
      </c>
      <c r="AP29" s="14" t="str">
        <f>IF(R29=1,'8 -Datos de referencia'!$B$19-('3- Datos generales'!$B$4-S29),"")</f>
        <v/>
      </c>
      <c r="AQ29" s="14" t="str">
        <f>IF(T29=1,'8 -Datos de referencia'!$B$20-('3- Datos generales'!$B$4-U29),"")</f>
        <v/>
      </c>
      <c r="AR29" s="14" t="str">
        <f>IF(V29=1,'8 -Datos de referencia'!$B$21-('3- Datos generales'!$B$4-W29),"")</f>
        <v/>
      </c>
      <c r="AS29" s="14" t="str">
        <f>IF(X29=1,'8 -Datos de referencia'!$B$22-('3- Datos generales'!$B$4-Y29),"")</f>
        <v/>
      </c>
      <c r="AT29" s="14" t="str">
        <f>IF(Z29=1,'8 -Datos de referencia'!$B$23-('3- Datos generales'!$B$4-AA29),"")</f>
        <v/>
      </c>
      <c r="AU29" s="26" t="str">
        <f>IF(AB29=1,'8 -Datos de referencia'!$B$24-('3- Datos generales'!$B$4-AC29),"")</f>
        <v/>
      </c>
      <c r="AV29" s="15" t="str">
        <f t="shared" si="0"/>
        <v>n/a</v>
      </c>
      <c r="AW29" s="14" t="str">
        <f t="shared" si="1"/>
        <v>Bajo Riesgo</v>
      </c>
      <c r="AX29" s="14" t="str">
        <f t="shared" si="2"/>
        <v>n/a</v>
      </c>
      <c r="AY29" s="26" t="str">
        <f t="shared" si="3"/>
        <v>n/a</v>
      </c>
    </row>
    <row r="30" spans="2:51" ht="15" customHeight="1" x14ac:dyDescent="0.25">
      <c r="B30" s="15"/>
      <c r="C30" s="59">
        <f>'2-Datos generales comunidades'!A28</f>
        <v>0</v>
      </c>
      <c r="D30" s="175">
        <f>'2-Datos generales comunidades'!B28</f>
        <v>0</v>
      </c>
      <c r="E30" s="59">
        <f>'2-Datos generales comunidades'!C28</f>
        <v>0</v>
      </c>
      <c r="F30" s="14">
        <f>'2-Datos generales comunidades'!G28</f>
        <v>0</v>
      </c>
      <c r="G30" s="14">
        <f>'2-Datos generales comunidades'!F28</f>
        <v>0</v>
      </c>
      <c r="H30" s="14">
        <f>'2-Datos generales comunidades'!E28</f>
        <v>0</v>
      </c>
      <c r="I30" s="14" t="str">
        <f>IF('2-Datos generales comunidades'!D28="Gravity Fed System with Pump","bombeo",IF('2-Datos generales comunidades'!D28="Gravity Fed System","gravedad",IF(ISBLANK('2-Datos generales comunidades'!H28),"sin dato",IF(ISBLANK('2-Datos generales comunidades'!D28),"sin sistema","otro"))))</f>
        <v>sin dato</v>
      </c>
      <c r="J30" s="14" t="str">
        <f>IF(ISBLANK('2-Datos generales comunidades'!I28),"",'2-Datos generales comunidades'!I28)</f>
        <v/>
      </c>
      <c r="K30" s="68" t="str">
        <f>IF(ISBLANK('2-Datos generales comunidades'!H28),"",'2-Datos generales comunidades'!H28)</f>
        <v/>
      </c>
      <c r="L30" s="179"/>
      <c r="M30" s="181"/>
      <c r="N30" s="181"/>
      <c r="O30" s="181"/>
      <c r="P30" s="181"/>
      <c r="Q30" s="181"/>
      <c r="R30" s="181"/>
      <c r="S30" s="181"/>
      <c r="T30" s="181"/>
      <c r="U30" s="181"/>
      <c r="V30" s="181"/>
      <c r="W30" s="181"/>
      <c r="X30" s="181"/>
      <c r="Y30" s="181"/>
      <c r="Z30" s="181"/>
      <c r="AA30" s="181"/>
      <c r="AB30" s="181"/>
      <c r="AC30" s="182"/>
      <c r="AD30" s="183"/>
      <c r="AE30" s="184"/>
      <c r="AF30" s="184"/>
      <c r="AG30" s="184"/>
      <c r="AH30" s="184"/>
      <c r="AI30" s="184"/>
      <c r="AJ30" s="184"/>
      <c r="AK30" s="184"/>
      <c r="AL30" s="185"/>
      <c r="AM30" s="15" t="str">
        <f>IF(L30=1,'8 -Datos de referencia'!$B$16-('3- Datos generales'!$B$4-M30),"")</f>
        <v/>
      </c>
      <c r="AN30" s="14" t="str">
        <f>IF(N30=1,'8 -Datos de referencia'!$B$17-('3- Datos generales'!$B$4-O30),"")</f>
        <v/>
      </c>
      <c r="AO30" s="14" t="str">
        <f>IF(P30=1,'8 -Datos de referencia'!$B$18-('3- Datos generales'!$B$4-Q30),"")</f>
        <v/>
      </c>
      <c r="AP30" s="14" t="str">
        <f>IF(R30=1,'8 -Datos de referencia'!$B$19-('3- Datos generales'!$B$4-S30),"")</f>
        <v/>
      </c>
      <c r="AQ30" s="14" t="str">
        <f>IF(T30=1,'8 -Datos de referencia'!$B$20-('3- Datos generales'!$B$4-U30),"")</f>
        <v/>
      </c>
      <c r="AR30" s="14" t="str">
        <f>IF(V30=1,'8 -Datos de referencia'!$B$21-('3- Datos generales'!$B$4-W30),"")</f>
        <v/>
      </c>
      <c r="AS30" s="14" t="str">
        <f>IF(X30=1,'8 -Datos de referencia'!$B$22-('3- Datos generales'!$B$4-Y30),"")</f>
        <v/>
      </c>
      <c r="AT30" s="14" t="str">
        <f>IF(Z30=1,'8 -Datos de referencia'!$B$23-('3- Datos generales'!$B$4-AA30),"")</f>
        <v/>
      </c>
      <c r="AU30" s="26" t="str">
        <f>IF(AB30=1,'8 -Datos de referencia'!$B$24-('3- Datos generales'!$B$4-AC30),"")</f>
        <v/>
      </c>
      <c r="AV30" s="15" t="str">
        <f t="shared" si="0"/>
        <v>n/a</v>
      </c>
      <c r="AW30" s="14" t="str">
        <f t="shared" si="1"/>
        <v>Bajo Riesgo</v>
      </c>
      <c r="AX30" s="14" t="str">
        <f t="shared" si="2"/>
        <v>n/a</v>
      </c>
      <c r="AY30" s="26" t="str">
        <f t="shared" si="3"/>
        <v>n/a</v>
      </c>
    </row>
    <row r="31" spans="2:51" ht="15" customHeight="1" x14ac:dyDescent="0.25">
      <c r="B31" s="15"/>
      <c r="C31" s="59">
        <f>'2-Datos generales comunidades'!A29</f>
        <v>0</v>
      </c>
      <c r="D31" s="175">
        <f>'2-Datos generales comunidades'!B29</f>
        <v>0</v>
      </c>
      <c r="E31" s="59">
        <f>'2-Datos generales comunidades'!C29</f>
        <v>0</v>
      </c>
      <c r="F31" s="14">
        <f>'2-Datos generales comunidades'!G29</f>
        <v>0</v>
      </c>
      <c r="G31" s="14">
        <f>'2-Datos generales comunidades'!F29</f>
        <v>0</v>
      </c>
      <c r="H31" s="14">
        <f>'2-Datos generales comunidades'!E29</f>
        <v>0</v>
      </c>
      <c r="I31" s="14" t="str">
        <f>IF('2-Datos generales comunidades'!D29="Gravity Fed System with Pump","bombeo",IF('2-Datos generales comunidades'!D29="Gravity Fed System","gravedad",IF(ISBLANK('2-Datos generales comunidades'!H29),"sin dato",IF(ISBLANK('2-Datos generales comunidades'!D29),"sin sistema","otro"))))</f>
        <v>sin dato</v>
      </c>
      <c r="J31" s="14" t="str">
        <f>IF(ISBLANK('2-Datos generales comunidades'!I29),"",'2-Datos generales comunidades'!I29)</f>
        <v/>
      </c>
      <c r="K31" s="68" t="str">
        <f>IF(ISBLANK('2-Datos generales comunidades'!H29),"",'2-Datos generales comunidades'!H29)</f>
        <v/>
      </c>
      <c r="L31" s="179"/>
      <c r="M31" s="181"/>
      <c r="N31" s="181"/>
      <c r="O31" s="181"/>
      <c r="P31" s="181"/>
      <c r="Q31" s="181"/>
      <c r="R31" s="181"/>
      <c r="S31" s="181"/>
      <c r="T31" s="181"/>
      <c r="U31" s="181"/>
      <c r="V31" s="181"/>
      <c r="W31" s="181"/>
      <c r="X31" s="181"/>
      <c r="Y31" s="181"/>
      <c r="Z31" s="181"/>
      <c r="AA31" s="181"/>
      <c r="AB31" s="181"/>
      <c r="AC31" s="182"/>
      <c r="AD31" s="183"/>
      <c r="AE31" s="184"/>
      <c r="AF31" s="184"/>
      <c r="AG31" s="184"/>
      <c r="AH31" s="184"/>
      <c r="AI31" s="184"/>
      <c r="AJ31" s="184"/>
      <c r="AK31" s="184"/>
      <c r="AL31" s="185"/>
      <c r="AM31" s="15" t="str">
        <f>IF(L31=1,'8 -Datos de referencia'!$B$16-('3- Datos generales'!$B$4-M31),"")</f>
        <v/>
      </c>
      <c r="AN31" s="14" t="str">
        <f>IF(N31=1,'8 -Datos de referencia'!$B$17-('3- Datos generales'!$B$4-O31),"")</f>
        <v/>
      </c>
      <c r="AO31" s="14" t="str">
        <f>IF(P31=1,'8 -Datos de referencia'!$B$18-('3- Datos generales'!$B$4-Q31),"")</f>
        <v/>
      </c>
      <c r="AP31" s="14" t="str">
        <f>IF(R31=1,'8 -Datos de referencia'!$B$19-('3- Datos generales'!$B$4-S31),"")</f>
        <v/>
      </c>
      <c r="AQ31" s="14" t="str">
        <f>IF(T31=1,'8 -Datos de referencia'!$B$20-('3- Datos generales'!$B$4-U31),"")</f>
        <v/>
      </c>
      <c r="AR31" s="14" t="str">
        <f>IF(V31=1,'8 -Datos de referencia'!$B$21-('3- Datos generales'!$B$4-W31),"")</f>
        <v/>
      </c>
      <c r="AS31" s="14" t="str">
        <f>IF(X31=1,'8 -Datos de referencia'!$B$22-('3- Datos generales'!$B$4-Y31),"")</f>
        <v/>
      </c>
      <c r="AT31" s="14" t="str">
        <f>IF(Z31=1,'8 -Datos de referencia'!$B$23-('3- Datos generales'!$B$4-AA31),"")</f>
        <v/>
      </c>
      <c r="AU31" s="26" t="str">
        <f>IF(AB31=1,'8 -Datos de referencia'!$B$24-('3- Datos generales'!$B$4-AC31),"")</f>
        <v/>
      </c>
      <c r="AV31" s="15" t="str">
        <f t="shared" si="0"/>
        <v>n/a</v>
      </c>
      <c r="AW31" s="14" t="str">
        <f t="shared" si="1"/>
        <v>Bajo Riesgo</v>
      </c>
      <c r="AX31" s="14" t="str">
        <f t="shared" si="2"/>
        <v>n/a</v>
      </c>
      <c r="AY31" s="26" t="str">
        <f t="shared" si="3"/>
        <v>n/a</v>
      </c>
    </row>
    <row r="32" spans="2:51" ht="15" customHeight="1" x14ac:dyDescent="0.25">
      <c r="B32" s="15"/>
      <c r="C32" s="59">
        <f>'2-Datos generales comunidades'!A30</f>
        <v>0</v>
      </c>
      <c r="D32" s="175">
        <f>'2-Datos generales comunidades'!B30</f>
        <v>0</v>
      </c>
      <c r="E32" s="59">
        <f>'2-Datos generales comunidades'!C30</f>
        <v>0</v>
      </c>
      <c r="F32" s="14">
        <f>'2-Datos generales comunidades'!G30</f>
        <v>0</v>
      </c>
      <c r="G32" s="14">
        <f>'2-Datos generales comunidades'!F30</f>
        <v>0</v>
      </c>
      <c r="H32" s="14">
        <f>'2-Datos generales comunidades'!E30</f>
        <v>0</v>
      </c>
      <c r="I32" s="14" t="str">
        <f>IF('2-Datos generales comunidades'!D30="Gravity Fed System with Pump","bombeo",IF('2-Datos generales comunidades'!D30="Gravity Fed System","gravedad",IF(ISBLANK('2-Datos generales comunidades'!H30),"sin dato",IF(ISBLANK('2-Datos generales comunidades'!D30),"sin sistema","otro"))))</f>
        <v>sin dato</v>
      </c>
      <c r="J32" s="14" t="str">
        <f>IF(ISBLANK('2-Datos generales comunidades'!I30),"",'2-Datos generales comunidades'!I30)</f>
        <v/>
      </c>
      <c r="K32" s="68" t="str">
        <f>IF(ISBLANK('2-Datos generales comunidades'!H30),"",'2-Datos generales comunidades'!H30)</f>
        <v/>
      </c>
      <c r="L32" s="179"/>
      <c r="M32" s="181"/>
      <c r="N32" s="181"/>
      <c r="O32" s="181"/>
      <c r="P32" s="181"/>
      <c r="Q32" s="181"/>
      <c r="R32" s="181"/>
      <c r="S32" s="181"/>
      <c r="T32" s="181"/>
      <c r="U32" s="181"/>
      <c r="V32" s="181"/>
      <c r="W32" s="181"/>
      <c r="X32" s="181"/>
      <c r="Y32" s="181"/>
      <c r="Z32" s="181"/>
      <c r="AA32" s="181"/>
      <c r="AB32" s="181"/>
      <c r="AC32" s="182"/>
      <c r="AD32" s="183"/>
      <c r="AE32" s="184"/>
      <c r="AF32" s="184"/>
      <c r="AG32" s="184"/>
      <c r="AH32" s="184"/>
      <c r="AI32" s="184"/>
      <c r="AJ32" s="184"/>
      <c r="AK32" s="184"/>
      <c r="AL32" s="185"/>
      <c r="AM32" s="15" t="str">
        <f>IF(L32=1,'8 -Datos de referencia'!$B$16-('3- Datos generales'!$B$4-M32),"")</f>
        <v/>
      </c>
      <c r="AN32" s="14" t="str">
        <f>IF(N32=1,'8 -Datos de referencia'!$B$17-('3- Datos generales'!$B$4-O32),"")</f>
        <v/>
      </c>
      <c r="AO32" s="14" t="str">
        <f>IF(P32=1,'8 -Datos de referencia'!$B$18-('3- Datos generales'!$B$4-Q32),"")</f>
        <v/>
      </c>
      <c r="AP32" s="14" t="str">
        <f>IF(R32=1,'8 -Datos de referencia'!$B$19-('3- Datos generales'!$B$4-S32),"")</f>
        <v/>
      </c>
      <c r="AQ32" s="14" t="str">
        <f>IF(T32=1,'8 -Datos de referencia'!$B$20-('3- Datos generales'!$B$4-U32),"")</f>
        <v/>
      </c>
      <c r="AR32" s="14" t="str">
        <f>IF(V32=1,'8 -Datos de referencia'!$B$21-('3- Datos generales'!$B$4-W32),"")</f>
        <v/>
      </c>
      <c r="AS32" s="14" t="str">
        <f>IF(X32=1,'8 -Datos de referencia'!$B$22-('3- Datos generales'!$B$4-Y32),"")</f>
        <v/>
      </c>
      <c r="AT32" s="14" t="str">
        <f>IF(Z32=1,'8 -Datos de referencia'!$B$23-('3- Datos generales'!$B$4-AA32),"")</f>
        <v/>
      </c>
      <c r="AU32" s="26" t="str">
        <f>IF(AB32=1,'8 -Datos de referencia'!$B$24-('3- Datos generales'!$B$4-AC32),"")</f>
        <v/>
      </c>
      <c r="AV32" s="15" t="str">
        <f t="shared" si="0"/>
        <v>n/a</v>
      </c>
      <c r="AW32" s="14" t="str">
        <f t="shared" si="1"/>
        <v>Bajo Riesgo</v>
      </c>
      <c r="AX32" s="14" t="str">
        <f t="shared" si="2"/>
        <v>n/a</v>
      </c>
      <c r="AY32" s="26" t="str">
        <f t="shared" si="3"/>
        <v>n/a</v>
      </c>
    </row>
    <row r="33" spans="2:51" ht="15" customHeight="1" x14ac:dyDescent="0.25">
      <c r="B33" s="15"/>
      <c r="C33" s="59">
        <f>'2-Datos generales comunidades'!A31</f>
        <v>0</v>
      </c>
      <c r="D33" s="175">
        <f>'2-Datos generales comunidades'!B31</f>
        <v>0</v>
      </c>
      <c r="E33" s="59">
        <f>'2-Datos generales comunidades'!C31</f>
        <v>0</v>
      </c>
      <c r="F33" s="14">
        <f>'2-Datos generales comunidades'!G31</f>
        <v>0</v>
      </c>
      <c r="G33" s="14">
        <f>'2-Datos generales comunidades'!F31</f>
        <v>0</v>
      </c>
      <c r="H33" s="14">
        <f>'2-Datos generales comunidades'!E31</f>
        <v>0</v>
      </c>
      <c r="I33" s="14" t="str">
        <f>IF('2-Datos generales comunidades'!D31="Gravity Fed System with Pump","bombeo",IF('2-Datos generales comunidades'!D31="Gravity Fed System","gravedad",IF(ISBLANK('2-Datos generales comunidades'!H31),"sin dato",IF(ISBLANK('2-Datos generales comunidades'!D31),"sin sistema","otro"))))</f>
        <v>sin dato</v>
      </c>
      <c r="J33" s="14" t="str">
        <f>IF(ISBLANK('2-Datos generales comunidades'!I31),"",'2-Datos generales comunidades'!I31)</f>
        <v/>
      </c>
      <c r="K33" s="68" t="str">
        <f>IF(ISBLANK('2-Datos generales comunidades'!H31),"",'2-Datos generales comunidades'!H31)</f>
        <v/>
      </c>
      <c r="L33" s="179"/>
      <c r="M33" s="181"/>
      <c r="N33" s="181"/>
      <c r="O33" s="181"/>
      <c r="P33" s="181"/>
      <c r="Q33" s="181"/>
      <c r="R33" s="181"/>
      <c r="S33" s="181"/>
      <c r="T33" s="181"/>
      <c r="U33" s="181"/>
      <c r="V33" s="181"/>
      <c r="W33" s="181"/>
      <c r="X33" s="181"/>
      <c r="Y33" s="181"/>
      <c r="Z33" s="181"/>
      <c r="AA33" s="181"/>
      <c r="AB33" s="181"/>
      <c r="AC33" s="182"/>
      <c r="AD33" s="183"/>
      <c r="AE33" s="184"/>
      <c r="AF33" s="184"/>
      <c r="AG33" s="184"/>
      <c r="AH33" s="184"/>
      <c r="AI33" s="184"/>
      <c r="AJ33" s="184"/>
      <c r="AK33" s="184"/>
      <c r="AL33" s="185"/>
      <c r="AM33" s="15" t="str">
        <f>IF(L33=1,'8 -Datos de referencia'!$B$16-('3- Datos generales'!$B$4-M33),"")</f>
        <v/>
      </c>
      <c r="AN33" s="14" t="str">
        <f>IF(N33=1,'8 -Datos de referencia'!$B$17-('3- Datos generales'!$B$4-O33),"")</f>
        <v/>
      </c>
      <c r="AO33" s="14" t="str">
        <f>IF(P33=1,'8 -Datos de referencia'!$B$18-('3- Datos generales'!$B$4-Q33),"")</f>
        <v/>
      </c>
      <c r="AP33" s="14" t="str">
        <f>IF(R33=1,'8 -Datos de referencia'!$B$19-('3- Datos generales'!$B$4-S33),"")</f>
        <v/>
      </c>
      <c r="AQ33" s="14" t="str">
        <f>IF(T33=1,'8 -Datos de referencia'!$B$20-('3- Datos generales'!$B$4-U33),"")</f>
        <v/>
      </c>
      <c r="AR33" s="14" t="str">
        <f>IF(V33=1,'8 -Datos de referencia'!$B$21-('3- Datos generales'!$B$4-W33),"")</f>
        <v/>
      </c>
      <c r="AS33" s="14" t="str">
        <f>IF(X33=1,'8 -Datos de referencia'!$B$22-('3- Datos generales'!$B$4-Y33),"")</f>
        <v/>
      </c>
      <c r="AT33" s="14" t="str">
        <f>IF(Z33=1,'8 -Datos de referencia'!$B$23-('3- Datos generales'!$B$4-AA33),"")</f>
        <v/>
      </c>
      <c r="AU33" s="26" t="str">
        <f>IF(AB33=1,'8 -Datos de referencia'!$B$24-('3- Datos generales'!$B$4-AC33),"")</f>
        <v/>
      </c>
      <c r="AV33" s="15" t="str">
        <f t="shared" si="0"/>
        <v>n/a</v>
      </c>
      <c r="AW33" s="14" t="str">
        <f t="shared" si="1"/>
        <v>Bajo Riesgo</v>
      </c>
      <c r="AX33" s="14" t="str">
        <f t="shared" si="2"/>
        <v>n/a</v>
      </c>
      <c r="AY33" s="26" t="str">
        <f t="shared" si="3"/>
        <v>n/a</v>
      </c>
    </row>
    <row r="34" spans="2:51" x14ac:dyDescent="0.25">
      <c r="B34" s="15"/>
      <c r="C34" s="59">
        <f>'2-Datos generales comunidades'!A32</f>
        <v>0</v>
      </c>
      <c r="D34" s="175">
        <f>'2-Datos generales comunidades'!B32</f>
        <v>0</v>
      </c>
      <c r="E34" s="59">
        <f>'2-Datos generales comunidades'!C32</f>
        <v>0</v>
      </c>
      <c r="F34" s="14">
        <f>'2-Datos generales comunidades'!G32</f>
        <v>0</v>
      </c>
      <c r="G34" s="14">
        <f>'2-Datos generales comunidades'!F32</f>
        <v>0</v>
      </c>
      <c r="H34" s="14">
        <f>'2-Datos generales comunidades'!E32</f>
        <v>0</v>
      </c>
      <c r="I34" s="14" t="str">
        <f>IF('2-Datos generales comunidades'!D32="Gravity Fed System with Pump","bombeo",IF('2-Datos generales comunidades'!D32="Gravity Fed System","gravedad",IF(ISBLANK('2-Datos generales comunidades'!H32),"sin dato",IF(ISBLANK('2-Datos generales comunidades'!D32),"sin sistema","otro"))))</f>
        <v>sin dato</v>
      </c>
      <c r="J34" s="14" t="str">
        <f>IF(ISBLANK('2-Datos generales comunidades'!I32),"",'2-Datos generales comunidades'!I32)</f>
        <v/>
      </c>
      <c r="K34" s="68" t="str">
        <f>IF(ISBLANK('2-Datos generales comunidades'!H32),"",'2-Datos generales comunidades'!H32)</f>
        <v/>
      </c>
      <c r="L34" s="179"/>
      <c r="M34" s="181"/>
      <c r="N34" s="181"/>
      <c r="O34" s="181"/>
      <c r="P34" s="181"/>
      <c r="Q34" s="181"/>
      <c r="R34" s="181"/>
      <c r="S34" s="181"/>
      <c r="T34" s="181"/>
      <c r="U34" s="181"/>
      <c r="V34" s="181"/>
      <c r="W34" s="181"/>
      <c r="X34" s="181"/>
      <c r="Y34" s="181"/>
      <c r="Z34" s="181"/>
      <c r="AA34" s="181"/>
      <c r="AB34" s="181"/>
      <c r="AC34" s="182"/>
      <c r="AD34" s="183"/>
      <c r="AE34" s="184"/>
      <c r="AF34" s="184"/>
      <c r="AG34" s="184"/>
      <c r="AH34" s="184"/>
      <c r="AI34" s="184"/>
      <c r="AJ34" s="184"/>
      <c r="AK34" s="184"/>
      <c r="AL34" s="185"/>
      <c r="AM34" s="15" t="str">
        <f>IF(L34=1,'8 -Datos de referencia'!$B$16-('3- Datos generales'!$B$4-M34),"")</f>
        <v/>
      </c>
      <c r="AN34" s="14" t="str">
        <f>IF(N34=1,'8 -Datos de referencia'!$B$17-('3- Datos generales'!$B$4-O34),"")</f>
        <v/>
      </c>
      <c r="AO34" s="14" t="str">
        <f>IF(P34=1,'8 -Datos de referencia'!$B$18-('3- Datos generales'!$B$4-Q34),"")</f>
        <v/>
      </c>
      <c r="AP34" s="14" t="str">
        <f>IF(R34=1,'8 -Datos de referencia'!$B$19-('3- Datos generales'!$B$4-S34),"")</f>
        <v/>
      </c>
      <c r="AQ34" s="14" t="str">
        <f>IF(T34=1,'8 -Datos de referencia'!$B$20-('3- Datos generales'!$B$4-U34),"")</f>
        <v/>
      </c>
      <c r="AR34" s="14" t="str">
        <f>IF(V34=1,'8 -Datos de referencia'!$B$21-('3- Datos generales'!$B$4-W34),"")</f>
        <v/>
      </c>
      <c r="AS34" s="14" t="str">
        <f>IF(X34=1,'8 -Datos de referencia'!$B$22-('3- Datos generales'!$B$4-Y34),"")</f>
        <v/>
      </c>
      <c r="AT34" s="14" t="str">
        <f>IF(Z34=1,'8 -Datos de referencia'!$B$23-('3- Datos generales'!$B$4-AA34),"")</f>
        <v/>
      </c>
      <c r="AU34" s="26" t="str">
        <f>IF(AB34=1,'8 -Datos de referencia'!$B$24-('3- Datos generales'!$B$4-AC34),"")</f>
        <v/>
      </c>
      <c r="AV34" s="15" t="str">
        <f t="shared" si="0"/>
        <v>n/a</v>
      </c>
      <c r="AW34" s="14" t="str">
        <f t="shared" si="1"/>
        <v>Bajo Riesgo</v>
      </c>
      <c r="AX34" s="14" t="str">
        <f t="shared" si="2"/>
        <v>n/a</v>
      </c>
      <c r="AY34" s="26" t="str">
        <f t="shared" si="3"/>
        <v>n/a</v>
      </c>
    </row>
    <row r="35" spans="2:51" ht="15" customHeight="1" x14ac:dyDescent="0.25">
      <c r="B35" s="15"/>
      <c r="C35" s="59">
        <f>'2-Datos generales comunidades'!A33</f>
        <v>0</v>
      </c>
      <c r="D35" s="175">
        <f>'2-Datos generales comunidades'!B33</f>
        <v>0</v>
      </c>
      <c r="E35" s="59">
        <f>'2-Datos generales comunidades'!C33</f>
        <v>0</v>
      </c>
      <c r="F35" s="14">
        <f>'2-Datos generales comunidades'!G33</f>
        <v>0</v>
      </c>
      <c r="G35" s="14">
        <f>'2-Datos generales comunidades'!F33</f>
        <v>0</v>
      </c>
      <c r="H35" s="14">
        <f>'2-Datos generales comunidades'!E33</f>
        <v>0</v>
      </c>
      <c r="I35" s="14" t="str">
        <f>IF('2-Datos generales comunidades'!D33="Gravity Fed System with Pump","bombeo",IF('2-Datos generales comunidades'!D33="Gravity Fed System","gravedad",IF(ISBLANK('2-Datos generales comunidades'!H33),"sin dato",IF(ISBLANK('2-Datos generales comunidades'!D33),"sin sistema","otro"))))</f>
        <v>sin dato</v>
      </c>
      <c r="J35" s="14" t="str">
        <f>IF(ISBLANK('2-Datos generales comunidades'!I33),"",'2-Datos generales comunidades'!I33)</f>
        <v/>
      </c>
      <c r="K35" s="68" t="str">
        <f>IF(ISBLANK('2-Datos generales comunidades'!H33),"",'2-Datos generales comunidades'!H33)</f>
        <v/>
      </c>
      <c r="L35" s="179"/>
      <c r="M35" s="181"/>
      <c r="N35" s="181"/>
      <c r="O35" s="181"/>
      <c r="P35" s="181"/>
      <c r="Q35" s="181"/>
      <c r="R35" s="181"/>
      <c r="S35" s="181"/>
      <c r="T35" s="181"/>
      <c r="U35" s="181"/>
      <c r="V35" s="181"/>
      <c r="W35" s="181"/>
      <c r="X35" s="181"/>
      <c r="Y35" s="181"/>
      <c r="Z35" s="181"/>
      <c r="AA35" s="181"/>
      <c r="AB35" s="181"/>
      <c r="AC35" s="182"/>
      <c r="AD35" s="183"/>
      <c r="AE35" s="184"/>
      <c r="AF35" s="184"/>
      <c r="AG35" s="184"/>
      <c r="AH35" s="184"/>
      <c r="AI35" s="184"/>
      <c r="AJ35" s="184"/>
      <c r="AK35" s="184"/>
      <c r="AL35" s="185"/>
      <c r="AM35" s="15" t="str">
        <f>IF(L35=1,'8 -Datos de referencia'!$B$16-('3- Datos generales'!$B$4-M35),"")</f>
        <v/>
      </c>
      <c r="AN35" s="14" t="str">
        <f>IF(N35=1,'8 -Datos de referencia'!$B$17-('3- Datos generales'!$B$4-O35),"")</f>
        <v/>
      </c>
      <c r="AO35" s="14" t="str">
        <f>IF(P35=1,'8 -Datos de referencia'!$B$18-('3- Datos generales'!$B$4-Q35),"")</f>
        <v/>
      </c>
      <c r="AP35" s="14" t="str">
        <f>IF(R35=1,'8 -Datos de referencia'!$B$19-('3- Datos generales'!$B$4-S35),"")</f>
        <v/>
      </c>
      <c r="AQ35" s="14" t="str">
        <f>IF(T35=1,'8 -Datos de referencia'!$B$20-('3- Datos generales'!$B$4-U35),"")</f>
        <v/>
      </c>
      <c r="AR35" s="14" t="str">
        <f>IF(V35=1,'8 -Datos de referencia'!$B$21-('3- Datos generales'!$B$4-W35),"")</f>
        <v/>
      </c>
      <c r="AS35" s="14" t="str">
        <f>IF(X35=1,'8 -Datos de referencia'!$B$22-('3- Datos generales'!$B$4-Y35),"")</f>
        <v/>
      </c>
      <c r="AT35" s="14" t="str">
        <f>IF(Z35=1,'8 -Datos de referencia'!$B$23-('3- Datos generales'!$B$4-AA35),"")</f>
        <v/>
      </c>
      <c r="AU35" s="26" t="str">
        <f>IF(AB35=1,'8 -Datos de referencia'!$B$24-('3- Datos generales'!$B$4-AC35),"")</f>
        <v/>
      </c>
      <c r="AV35" s="15" t="str">
        <f t="shared" si="0"/>
        <v>n/a</v>
      </c>
      <c r="AW35" s="14" t="str">
        <f t="shared" si="1"/>
        <v>Bajo Riesgo</v>
      </c>
      <c r="AX35" s="14" t="str">
        <f t="shared" si="2"/>
        <v>n/a</v>
      </c>
      <c r="AY35" s="26" t="str">
        <f t="shared" si="3"/>
        <v>n/a</v>
      </c>
    </row>
    <row r="36" spans="2:51" ht="15" customHeight="1" x14ac:dyDescent="0.25">
      <c r="B36" s="15"/>
      <c r="C36" s="59">
        <f>'2-Datos generales comunidades'!A34</f>
        <v>0</v>
      </c>
      <c r="D36" s="175">
        <f>'2-Datos generales comunidades'!B34</f>
        <v>0</v>
      </c>
      <c r="E36" s="59">
        <f>'2-Datos generales comunidades'!C34</f>
        <v>0</v>
      </c>
      <c r="F36" s="14">
        <f>'2-Datos generales comunidades'!G34</f>
        <v>0</v>
      </c>
      <c r="G36" s="14">
        <f>'2-Datos generales comunidades'!F34</f>
        <v>0</v>
      </c>
      <c r="H36" s="14">
        <f>'2-Datos generales comunidades'!E34</f>
        <v>0</v>
      </c>
      <c r="I36" s="14" t="str">
        <f>IF('2-Datos generales comunidades'!D34="Gravity Fed System with Pump","bombeo",IF('2-Datos generales comunidades'!D34="Gravity Fed System","gravedad",IF(ISBLANK('2-Datos generales comunidades'!H34),"sin dato",IF(ISBLANK('2-Datos generales comunidades'!D34),"sin sistema","otro"))))</f>
        <v>sin dato</v>
      </c>
      <c r="J36" s="14" t="str">
        <f>IF(ISBLANK('2-Datos generales comunidades'!I34),"",'2-Datos generales comunidades'!I34)</f>
        <v/>
      </c>
      <c r="K36" s="68" t="str">
        <f>IF(ISBLANK('2-Datos generales comunidades'!H34),"",'2-Datos generales comunidades'!H34)</f>
        <v/>
      </c>
      <c r="L36" s="179"/>
      <c r="M36" s="181"/>
      <c r="N36" s="181"/>
      <c r="O36" s="181"/>
      <c r="P36" s="181"/>
      <c r="Q36" s="181"/>
      <c r="R36" s="181"/>
      <c r="S36" s="181"/>
      <c r="T36" s="181"/>
      <c r="U36" s="181"/>
      <c r="V36" s="181"/>
      <c r="W36" s="181"/>
      <c r="X36" s="181"/>
      <c r="Y36" s="181"/>
      <c r="Z36" s="181"/>
      <c r="AA36" s="181"/>
      <c r="AB36" s="181"/>
      <c r="AC36" s="182"/>
      <c r="AD36" s="183"/>
      <c r="AE36" s="184"/>
      <c r="AF36" s="184"/>
      <c r="AG36" s="184"/>
      <c r="AH36" s="184"/>
      <c r="AI36" s="184"/>
      <c r="AJ36" s="184"/>
      <c r="AK36" s="184"/>
      <c r="AL36" s="185"/>
      <c r="AM36" s="15" t="str">
        <f>IF(L36=1,'8 -Datos de referencia'!$B$16-('3- Datos generales'!$B$4-M36),"")</f>
        <v/>
      </c>
      <c r="AN36" s="14" t="str">
        <f>IF(N36=1,'8 -Datos de referencia'!$B$17-('3- Datos generales'!$B$4-O36),"")</f>
        <v/>
      </c>
      <c r="AO36" s="14" t="str">
        <f>IF(P36=1,'8 -Datos de referencia'!$B$18-('3- Datos generales'!$B$4-Q36),"")</f>
        <v/>
      </c>
      <c r="AP36" s="14" t="str">
        <f>IF(R36=1,'8 -Datos de referencia'!$B$19-('3- Datos generales'!$B$4-S36),"")</f>
        <v/>
      </c>
      <c r="AQ36" s="14" t="str">
        <f>IF(T36=1,'8 -Datos de referencia'!$B$20-('3- Datos generales'!$B$4-U36),"")</f>
        <v/>
      </c>
      <c r="AR36" s="14" t="str">
        <f>IF(V36=1,'8 -Datos de referencia'!$B$21-('3- Datos generales'!$B$4-W36),"")</f>
        <v/>
      </c>
      <c r="AS36" s="14" t="str">
        <f>IF(X36=1,'8 -Datos de referencia'!$B$22-('3- Datos generales'!$B$4-Y36),"")</f>
        <v/>
      </c>
      <c r="AT36" s="14" t="str">
        <f>IF(Z36=1,'8 -Datos de referencia'!$B$23-('3- Datos generales'!$B$4-AA36),"")</f>
        <v/>
      </c>
      <c r="AU36" s="26" t="str">
        <f>IF(AB36=1,'8 -Datos de referencia'!$B$24-('3- Datos generales'!$B$4-AC36),"")</f>
        <v/>
      </c>
      <c r="AV36" s="15" t="str">
        <f t="shared" ref="AV36:AV64" si="4">IF(K36="Sistema no mejorado","n/a",IF(COUNT(AM36:AU36)=0,"n/a",MEDIAN(AM36:AU36)))</f>
        <v>n/a</v>
      </c>
      <c r="AW36" s="14" t="str">
        <f t="shared" ref="AW36:AW64" si="5">IF(K36="Sistema no mejorado","n/a",IF(COUNTIF(AM36:AU36,"&lt;4")&gt;=2,"Alto Riesgo",IF(COUNTIF(AM36:AU36,"&lt;10")=2,"Medio Riesgo",IF(COUNTIF(AM36:AU36,"&lt;10")&lt;=1,"Bajo Riesgo","error"))))</f>
        <v>Bajo Riesgo</v>
      </c>
      <c r="AX36" s="14" t="str">
        <f t="shared" ref="AX36:AX64" si="6">IF(COUNT(AD36:AL36)=0,"n/a",MODE(AD36:AL36))</f>
        <v>n/a</v>
      </c>
      <c r="AY36" s="26" t="str">
        <f t="shared" si="3"/>
        <v>n/a</v>
      </c>
    </row>
    <row r="37" spans="2:51" ht="15" customHeight="1" x14ac:dyDescent="0.25">
      <c r="B37" s="15"/>
      <c r="C37" s="59">
        <f>'2-Datos generales comunidades'!A35</f>
        <v>0</v>
      </c>
      <c r="D37" s="175">
        <f>'2-Datos generales comunidades'!B35</f>
        <v>0</v>
      </c>
      <c r="E37" s="59">
        <f>'2-Datos generales comunidades'!C35</f>
        <v>0</v>
      </c>
      <c r="F37" s="14">
        <f>'2-Datos generales comunidades'!G35</f>
        <v>0</v>
      </c>
      <c r="G37" s="14">
        <f>'2-Datos generales comunidades'!F35</f>
        <v>0</v>
      </c>
      <c r="H37" s="14">
        <f>'2-Datos generales comunidades'!E35</f>
        <v>0</v>
      </c>
      <c r="I37" s="14" t="str">
        <f>IF('2-Datos generales comunidades'!D35="Gravity Fed System with Pump","bombeo",IF('2-Datos generales comunidades'!D35="Gravity Fed System","gravedad",IF(ISBLANK('2-Datos generales comunidades'!H35),"sin dato",IF(ISBLANK('2-Datos generales comunidades'!D35),"sin sistema","otro"))))</f>
        <v>sin dato</v>
      </c>
      <c r="J37" s="14" t="str">
        <f>IF(ISBLANK('2-Datos generales comunidades'!I35),"",'2-Datos generales comunidades'!I35)</f>
        <v/>
      </c>
      <c r="K37" s="68" t="str">
        <f>IF(ISBLANK('2-Datos generales comunidades'!H35),"",'2-Datos generales comunidades'!H35)</f>
        <v/>
      </c>
      <c r="L37" s="179"/>
      <c r="M37" s="181"/>
      <c r="N37" s="181"/>
      <c r="O37" s="181"/>
      <c r="P37" s="181"/>
      <c r="Q37" s="181"/>
      <c r="R37" s="181"/>
      <c r="S37" s="181"/>
      <c r="T37" s="181"/>
      <c r="U37" s="181"/>
      <c r="V37" s="181"/>
      <c r="W37" s="181"/>
      <c r="X37" s="181"/>
      <c r="Y37" s="181"/>
      <c r="Z37" s="181"/>
      <c r="AA37" s="181"/>
      <c r="AB37" s="181"/>
      <c r="AC37" s="182"/>
      <c r="AD37" s="183"/>
      <c r="AE37" s="184"/>
      <c r="AF37" s="184"/>
      <c r="AG37" s="184"/>
      <c r="AH37" s="184"/>
      <c r="AI37" s="184"/>
      <c r="AJ37" s="184"/>
      <c r="AK37" s="184"/>
      <c r="AL37" s="185"/>
      <c r="AM37" s="15" t="str">
        <f>IF(L37=1,'8 -Datos de referencia'!$B$16-('3- Datos generales'!$B$4-M37),"")</f>
        <v/>
      </c>
      <c r="AN37" s="14" t="str">
        <f>IF(N37=1,'8 -Datos de referencia'!$B$17-('3- Datos generales'!$B$4-O37),"")</f>
        <v/>
      </c>
      <c r="AO37" s="14" t="str">
        <f>IF(P37=1,'8 -Datos de referencia'!$B$18-('3- Datos generales'!$B$4-Q37),"")</f>
        <v/>
      </c>
      <c r="AP37" s="14" t="str">
        <f>IF(R37=1,'8 -Datos de referencia'!$B$19-('3- Datos generales'!$B$4-S37),"")</f>
        <v/>
      </c>
      <c r="AQ37" s="14" t="str">
        <f>IF(T37=1,'8 -Datos de referencia'!$B$20-('3- Datos generales'!$B$4-U37),"")</f>
        <v/>
      </c>
      <c r="AR37" s="14" t="str">
        <f>IF(V37=1,'8 -Datos de referencia'!$B$21-('3- Datos generales'!$B$4-W37),"")</f>
        <v/>
      </c>
      <c r="AS37" s="14" t="str">
        <f>IF(X37=1,'8 -Datos de referencia'!$B$22-('3- Datos generales'!$B$4-Y37),"")</f>
        <v/>
      </c>
      <c r="AT37" s="14" t="str">
        <f>IF(Z37=1,'8 -Datos de referencia'!$B$23-('3- Datos generales'!$B$4-AA37),"")</f>
        <v/>
      </c>
      <c r="AU37" s="26" t="str">
        <f>IF(AB37=1,'8 -Datos de referencia'!$B$24-('3- Datos generales'!$B$4-AC37),"")</f>
        <v/>
      </c>
      <c r="AV37" s="15" t="str">
        <f t="shared" si="4"/>
        <v>n/a</v>
      </c>
      <c r="AW37" s="14" t="str">
        <f t="shared" si="5"/>
        <v>Bajo Riesgo</v>
      </c>
      <c r="AX37" s="14" t="str">
        <f t="shared" si="6"/>
        <v>n/a</v>
      </c>
      <c r="AY37" s="26" t="str">
        <f t="shared" si="3"/>
        <v>n/a</v>
      </c>
    </row>
    <row r="38" spans="2:51" ht="15" customHeight="1" x14ac:dyDescent="0.25">
      <c r="B38" s="15"/>
      <c r="C38" s="59">
        <f>'2-Datos generales comunidades'!A36</f>
        <v>0</v>
      </c>
      <c r="D38" s="175">
        <f>'2-Datos generales comunidades'!B36</f>
        <v>0</v>
      </c>
      <c r="E38" s="59">
        <f>'2-Datos generales comunidades'!C36</f>
        <v>0</v>
      </c>
      <c r="F38" s="14">
        <f>'2-Datos generales comunidades'!G36</f>
        <v>0</v>
      </c>
      <c r="G38" s="14">
        <f>'2-Datos generales comunidades'!F36</f>
        <v>0</v>
      </c>
      <c r="H38" s="14">
        <f>'2-Datos generales comunidades'!E36</f>
        <v>0</v>
      </c>
      <c r="I38" s="14" t="str">
        <f>IF('2-Datos generales comunidades'!D36="Gravity Fed System with Pump","bombeo",IF('2-Datos generales comunidades'!D36="Gravity Fed System","gravedad",IF(ISBLANK('2-Datos generales comunidades'!H36),"sin dato",IF(ISBLANK('2-Datos generales comunidades'!D36),"sin sistema","otro"))))</f>
        <v>sin dato</v>
      </c>
      <c r="J38" s="14" t="str">
        <f>IF(ISBLANK('2-Datos generales comunidades'!I36),"",'2-Datos generales comunidades'!I36)</f>
        <v/>
      </c>
      <c r="K38" s="68" t="str">
        <f>IF(ISBLANK('2-Datos generales comunidades'!H36),"",'2-Datos generales comunidades'!H36)</f>
        <v/>
      </c>
      <c r="L38" s="179"/>
      <c r="M38" s="181"/>
      <c r="N38" s="181"/>
      <c r="O38" s="181"/>
      <c r="P38" s="181"/>
      <c r="Q38" s="181"/>
      <c r="R38" s="181"/>
      <c r="S38" s="181"/>
      <c r="T38" s="181"/>
      <c r="U38" s="181"/>
      <c r="V38" s="181"/>
      <c r="W38" s="181"/>
      <c r="X38" s="181"/>
      <c r="Y38" s="181"/>
      <c r="Z38" s="181"/>
      <c r="AA38" s="181"/>
      <c r="AB38" s="181"/>
      <c r="AC38" s="182"/>
      <c r="AD38" s="183"/>
      <c r="AE38" s="184"/>
      <c r="AF38" s="184"/>
      <c r="AG38" s="184"/>
      <c r="AH38" s="184"/>
      <c r="AI38" s="184"/>
      <c r="AJ38" s="184"/>
      <c r="AK38" s="184"/>
      <c r="AL38" s="185"/>
      <c r="AM38" s="15" t="str">
        <f>IF(L38=1,'8 -Datos de referencia'!$B$16-('3- Datos generales'!$B$4-M38),"")</f>
        <v/>
      </c>
      <c r="AN38" s="14" t="str">
        <f>IF(N38=1,'8 -Datos de referencia'!$B$17-('3- Datos generales'!$B$4-O38),"")</f>
        <v/>
      </c>
      <c r="AO38" s="14" t="str">
        <f>IF(P38=1,'8 -Datos de referencia'!$B$18-('3- Datos generales'!$B$4-Q38),"")</f>
        <v/>
      </c>
      <c r="AP38" s="14" t="str">
        <f>IF(R38=1,'8 -Datos de referencia'!$B$19-('3- Datos generales'!$B$4-S38),"")</f>
        <v/>
      </c>
      <c r="AQ38" s="14" t="str">
        <f>IF(T38=1,'8 -Datos de referencia'!$B$20-('3- Datos generales'!$B$4-U38),"")</f>
        <v/>
      </c>
      <c r="AR38" s="14" t="str">
        <f>IF(V38=1,'8 -Datos de referencia'!$B$21-('3- Datos generales'!$B$4-W38),"")</f>
        <v/>
      </c>
      <c r="AS38" s="14" t="str">
        <f>IF(X38=1,'8 -Datos de referencia'!$B$22-('3- Datos generales'!$B$4-Y38),"")</f>
        <v/>
      </c>
      <c r="AT38" s="14" t="str">
        <f>IF(Z38=1,'8 -Datos de referencia'!$B$23-('3- Datos generales'!$B$4-AA38),"")</f>
        <v/>
      </c>
      <c r="AU38" s="26" t="str">
        <f>IF(AB38=1,'8 -Datos de referencia'!$B$24-('3- Datos generales'!$B$4-AC38),"")</f>
        <v/>
      </c>
      <c r="AV38" s="15" t="str">
        <f t="shared" si="4"/>
        <v>n/a</v>
      </c>
      <c r="AW38" s="14" t="str">
        <f t="shared" si="5"/>
        <v>Bajo Riesgo</v>
      </c>
      <c r="AX38" s="14" t="str">
        <f t="shared" si="6"/>
        <v>n/a</v>
      </c>
      <c r="AY38" s="26" t="str">
        <f t="shared" si="3"/>
        <v>n/a</v>
      </c>
    </row>
    <row r="39" spans="2:51" ht="15" customHeight="1" x14ac:dyDescent="0.25">
      <c r="B39" s="15"/>
      <c r="C39" s="59">
        <f>'2-Datos generales comunidades'!A37</f>
        <v>0</v>
      </c>
      <c r="D39" s="175">
        <f>'2-Datos generales comunidades'!B37</f>
        <v>0</v>
      </c>
      <c r="E39" s="59">
        <f>'2-Datos generales comunidades'!C37</f>
        <v>0</v>
      </c>
      <c r="F39" s="14">
        <f>'2-Datos generales comunidades'!G37</f>
        <v>0</v>
      </c>
      <c r="G39" s="14">
        <f>'2-Datos generales comunidades'!F37</f>
        <v>0</v>
      </c>
      <c r="H39" s="14">
        <f>'2-Datos generales comunidades'!E37</f>
        <v>0</v>
      </c>
      <c r="I39" s="14" t="str">
        <f>IF('2-Datos generales comunidades'!D37="Gravity Fed System with Pump","bombeo",IF('2-Datos generales comunidades'!D37="Gravity Fed System","gravedad",IF(ISBLANK('2-Datos generales comunidades'!H37),"sin dato",IF(ISBLANK('2-Datos generales comunidades'!D37),"sin sistema","otro"))))</f>
        <v>sin dato</v>
      </c>
      <c r="J39" s="14" t="str">
        <f>IF(ISBLANK('2-Datos generales comunidades'!I37),"",'2-Datos generales comunidades'!I37)</f>
        <v/>
      </c>
      <c r="K39" s="68" t="str">
        <f>IF(ISBLANK('2-Datos generales comunidades'!H37),"",'2-Datos generales comunidades'!H37)</f>
        <v/>
      </c>
      <c r="L39" s="179"/>
      <c r="M39" s="181"/>
      <c r="N39" s="181"/>
      <c r="O39" s="181"/>
      <c r="P39" s="181"/>
      <c r="Q39" s="181"/>
      <c r="R39" s="181"/>
      <c r="S39" s="181"/>
      <c r="T39" s="181"/>
      <c r="U39" s="181"/>
      <c r="V39" s="181"/>
      <c r="W39" s="181"/>
      <c r="X39" s="181"/>
      <c r="Y39" s="181"/>
      <c r="Z39" s="181"/>
      <c r="AA39" s="181"/>
      <c r="AB39" s="181"/>
      <c r="AC39" s="182"/>
      <c r="AD39" s="183"/>
      <c r="AE39" s="184"/>
      <c r="AF39" s="184"/>
      <c r="AG39" s="184"/>
      <c r="AH39" s="184"/>
      <c r="AI39" s="184"/>
      <c r="AJ39" s="184"/>
      <c r="AK39" s="184"/>
      <c r="AL39" s="185"/>
      <c r="AM39" s="15" t="str">
        <f>IF(L39=1,'8 -Datos de referencia'!$B$16-('3- Datos generales'!$B$4-M39),"")</f>
        <v/>
      </c>
      <c r="AN39" s="14" t="str">
        <f>IF(N39=1,'8 -Datos de referencia'!$B$17-('3- Datos generales'!$B$4-O39),"")</f>
        <v/>
      </c>
      <c r="AO39" s="14" t="str">
        <f>IF(P39=1,'8 -Datos de referencia'!$B$18-('3- Datos generales'!$B$4-Q39),"")</f>
        <v/>
      </c>
      <c r="AP39" s="14" t="str">
        <f>IF(R39=1,'8 -Datos de referencia'!$B$19-('3- Datos generales'!$B$4-S39),"")</f>
        <v/>
      </c>
      <c r="AQ39" s="14" t="str">
        <f>IF(T39=1,'8 -Datos de referencia'!$B$20-('3- Datos generales'!$B$4-U39),"")</f>
        <v/>
      </c>
      <c r="AR39" s="14" t="str">
        <f>IF(V39=1,'8 -Datos de referencia'!$B$21-('3- Datos generales'!$B$4-W39),"")</f>
        <v/>
      </c>
      <c r="AS39" s="14" t="str">
        <f>IF(X39=1,'8 -Datos de referencia'!$B$22-('3- Datos generales'!$B$4-Y39),"")</f>
        <v/>
      </c>
      <c r="AT39" s="14" t="str">
        <f>IF(Z39=1,'8 -Datos de referencia'!$B$23-('3- Datos generales'!$B$4-AA39),"")</f>
        <v/>
      </c>
      <c r="AU39" s="26" t="str">
        <f>IF(AB39=1,'8 -Datos de referencia'!$B$24-('3- Datos generales'!$B$4-AC39),"")</f>
        <v/>
      </c>
      <c r="AV39" s="15" t="str">
        <f t="shared" si="4"/>
        <v>n/a</v>
      </c>
      <c r="AW39" s="14" t="str">
        <f t="shared" si="5"/>
        <v>Bajo Riesgo</v>
      </c>
      <c r="AX39" s="14" t="str">
        <f t="shared" si="6"/>
        <v>n/a</v>
      </c>
      <c r="AY39" s="26" t="str">
        <f t="shared" si="3"/>
        <v>n/a</v>
      </c>
    </row>
    <row r="40" spans="2:51" ht="15" customHeight="1" x14ac:dyDescent="0.25">
      <c r="B40" s="15"/>
      <c r="C40" s="59">
        <f>'2-Datos generales comunidades'!A38</f>
        <v>0</v>
      </c>
      <c r="D40" s="175">
        <f>'2-Datos generales comunidades'!B38</f>
        <v>0</v>
      </c>
      <c r="E40" s="59">
        <f>'2-Datos generales comunidades'!C38</f>
        <v>0</v>
      </c>
      <c r="F40" s="14">
        <f>'2-Datos generales comunidades'!G38</f>
        <v>0</v>
      </c>
      <c r="G40" s="14">
        <f>'2-Datos generales comunidades'!F38</f>
        <v>0</v>
      </c>
      <c r="H40" s="14">
        <f>'2-Datos generales comunidades'!E38</f>
        <v>0</v>
      </c>
      <c r="I40" s="14" t="str">
        <f>IF('2-Datos generales comunidades'!D38="Gravity Fed System with Pump","bombeo",IF('2-Datos generales comunidades'!D38="Gravity Fed System","gravedad",IF(ISBLANK('2-Datos generales comunidades'!H38),"sin dato",IF(ISBLANK('2-Datos generales comunidades'!D38),"sin sistema","otro"))))</f>
        <v>sin dato</v>
      </c>
      <c r="J40" s="14" t="str">
        <f>IF(ISBLANK('2-Datos generales comunidades'!I38),"",'2-Datos generales comunidades'!I38)</f>
        <v/>
      </c>
      <c r="K40" s="68" t="str">
        <f>IF(ISBLANK('2-Datos generales comunidades'!H38),"",'2-Datos generales comunidades'!H38)</f>
        <v/>
      </c>
      <c r="L40" s="179"/>
      <c r="M40" s="181"/>
      <c r="N40" s="181"/>
      <c r="O40" s="181"/>
      <c r="P40" s="181"/>
      <c r="Q40" s="181"/>
      <c r="R40" s="181"/>
      <c r="S40" s="181"/>
      <c r="T40" s="181"/>
      <c r="U40" s="181"/>
      <c r="V40" s="181"/>
      <c r="W40" s="181"/>
      <c r="X40" s="181"/>
      <c r="Y40" s="181"/>
      <c r="Z40" s="181"/>
      <c r="AA40" s="181"/>
      <c r="AB40" s="181"/>
      <c r="AC40" s="182"/>
      <c r="AD40" s="183"/>
      <c r="AE40" s="184"/>
      <c r="AF40" s="184"/>
      <c r="AG40" s="184"/>
      <c r="AH40" s="184"/>
      <c r="AI40" s="184"/>
      <c r="AJ40" s="184"/>
      <c r="AK40" s="184"/>
      <c r="AL40" s="185"/>
      <c r="AM40" s="15" t="str">
        <f>IF(L40=1,'8 -Datos de referencia'!$B$16-('3- Datos generales'!$B$4-M40),"")</f>
        <v/>
      </c>
      <c r="AN40" s="14" t="str">
        <f>IF(N40=1,'8 -Datos de referencia'!$B$17-('3- Datos generales'!$B$4-O40),"")</f>
        <v/>
      </c>
      <c r="AO40" s="14" t="str">
        <f>IF(P40=1,'8 -Datos de referencia'!$B$18-('3- Datos generales'!$B$4-Q40),"")</f>
        <v/>
      </c>
      <c r="AP40" s="14" t="str">
        <f>IF(R40=1,'8 -Datos de referencia'!$B$19-('3- Datos generales'!$B$4-S40),"")</f>
        <v/>
      </c>
      <c r="AQ40" s="14" t="str">
        <f>IF(T40=1,'8 -Datos de referencia'!$B$20-('3- Datos generales'!$B$4-U40),"")</f>
        <v/>
      </c>
      <c r="AR40" s="14" t="str">
        <f>IF(V40=1,'8 -Datos de referencia'!$B$21-('3- Datos generales'!$B$4-W40),"")</f>
        <v/>
      </c>
      <c r="AS40" s="14" t="str">
        <f>IF(X40=1,'8 -Datos de referencia'!$B$22-('3- Datos generales'!$B$4-Y40),"")</f>
        <v/>
      </c>
      <c r="AT40" s="14" t="str">
        <f>IF(Z40=1,'8 -Datos de referencia'!$B$23-('3- Datos generales'!$B$4-AA40),"")</f>
        <v/>
      </c>
      <c r="AU40" s="26" t="str">
        <f>IF(AB40=1,'8 -Datos de referencia'!$B$24-('3- Datos generales'!$B$4-AC40),"")</f>
        <v/>
      </c>
      <c r="AV40" s="15" t="str">
        <f t="shared" si="4"/>
        <v>n/a</v>
      </c>
      <c r="AW40" s="14" t="str">
        <f t="shared" si="5"/>
        <v>Bajo Riesgo</v>
      </c>
      <c r="AX40" s="14" t="str">
        <f t="shared" si="6"/>
        <v>n/a</v>
      </c>
      <c r="AY40" s="26" t="str">
        <f t="shared" si="3"/>
        <v>n/a</v>
      </c>
    </row>
    <row r="41" spans="2:51" ht="15" customHeight="1" x14ac:dyDescent="0.25">
      <c r="B41" s="15"/>
      <c r="C41" s="59">
        <f>'2-Datos generales comunidades'!A39</f>
        <v>0</v>
      </c>
      <c r="D41" s="175">
        <f>'2-Datos generales comunidades'!B39</f>
        <v>0</v>
      </c>
      <c r="E41" s="59">
        <f>'2-Datos generales comunidades'!C39</f>
        <v>0</v>
      </c>
      <c r="F41" s="14">
        <f>'2-Datos generales comunidades'!G39</f>
        <v>0</v>
      </c>
      <c r="G41" s="14">
        <f>'2-Datos generales comunidades'!F39</f>
        <v>0</v>
      </c>
      <c r="H41" s="14">
        <f>'2-Datos generales comunidades'!E39</f>
        <v>0</v>
      </c>
      <c r="I41" s="14" t="str">
        <f>IF('2-Datos generales comunidades'!D39="Gravity Fed System with Pump","bombeo",IF('2-Datos generales comunidades'!D39="Gravity Fed System","gravedad",IF(ISBLANK('2-Datos generales comunidades'!H39),"sin dato",IF(ISBLANK('2-Datos generales comunidades'!D39),"sin sistema","otro"))))</f>
        <v>sin dato</v>
      </c>
      <c r="J41" s="14" t="str">
        <f>IF(ISBLANK('2-Datos generales comunidades'!I39),"",'2-Datos generales comunidades'!I39)</f>
        <v/>
      </c>
      <c r="K41" s="68" t="str">
        <f>IF(ISBLANK('2-Datos generales comunidades'!H39),"",'2-Datos generales comunidades'!H39)</f>
        <v/>
      </c>
      <c r="L41" s="179"/>
      <c r="M41" s="181"/>
      <c r="N41" s="181"/>
      <c r="O41" s="181"/>
      <c r="P41" s="181"/>
      <c r="Q41" s="181"/>
      <c r="R41" s="181"/>
      <c r="S41" s="181"/>
      <c r="T41" s="181"/>
      <c r="U41" s="181"/>
      <c r="V41" s="181"/>
      <c r="W41" s="181"/>
      <c r="X41" s="181"/>
      <c r="Y41" s="181"/>
      <c r="Z41" s="181"/>
      <c r="AA41" s="181"/>
      <c r="AB41" s="181"/>
      <c r="AC41" s="182"/>
      <c r="AD41" s="183"/>
      <c r="AE41" s="184"/>
      <c r="AF41" s="184"/>
      <c r="AG41" s="184"/>
      <c r="AH41" s="184"/>
      <c r="AI41" s="184"/>
      <c r="AJ41" s="184"/>
      <c r="AK41" s="184"/>
      <c r="AL41" s="185"/>
      <c r="AM41" s="15" t="str">
        <f>IF(L41=1,'8 -Datos de referencia'!$B$16-('3- Datos generales'!$B$4-M41),"")</f>
        <v/>
      </c>
      <c r="AN41" s="14" t="str">
        <f>IF(N41=1,'8 -Datos de referencia'!$B$17-('3- Datos generales'!$B$4-O41),"")</f>
        <v/>
      </c>
      <c r="AO41" s="14" t="str">
        <f>IF(P41=1,'8 -Datos de referencia'!$B$18-('3- Datos generales'!$B$4-Q41),"")</f>
        <v/>
      </c>
      <c r="AP41" s="14" t="str">
        <f>IF(R41=1,'8 -Datos de referencia'!$B$19-('3- Datos generales'!$B$4-S41),"")</f>
        <v/>
      </c>
      <c r="AQ41" s="14" t="str">
        <f>IF(T41=1,'8 -Datos de referencia'!$B$20-('3- Datos generales'!$B$4-U41),"")</f>
        <v/>
      </c>
      <c r="AR41" s="14" t="str">
        <f>IF(V41=1,'8 -Datos de referencia'!$B$21-('3- Datos generales'!$B$4-W41),"")</f>
        <v/>
      </c>
      <c r="AS41" s="14" t="str">
        <f>IF(X41=1,'8 -Datos de referencia'!$B$22-('3- Datos generales'!$B$4-Y41),"")</f>
        <v/>
      </c>
      <c r="AT41" s="14" t="str">
        <f>IF(Z41=1,'8 -Datos de referencia'!$B$23-('3- Datos generales'!$B$4-AA41),"")</f>
        <v/>
      </c>
      <c r="AU41" s="26" t="str">
        <f>IF(AB41=1,'8 -Datos de referencia'!$B$24-('3- Datos generales'!$B$4-AC41),"")</f>
        <v/>
      </c>
      <c r="AV41" s="15" t="str">
        <f t="shared" si="4"/>
        <v>n/a</v>
      </c>
      <c r="AW41" s="14" t="str">
        <f t="shared" si="5"/>
        <v>Bajo Riesgo</v>
      </c>
      <c r="AX41" s="14" t="str">
        <f t="shared" si="6"/>
        <v>n/a</v>
      </c>
      <c r="AY41" s="26" t="str">
        <f t="shared" si="3"/>
        <v>n/a</v>
      </c>
    </row>
    <row r="42" spans="2:51" ht="15" customHeight="1" x14ac:dyDescent="0.25">
      <c r="B42" s="15"/>
      <c r="C42" s="59">
        <f>'2-Datos generales comunidades'!A40</f>
        <v>0</v>
      </c>
      <c r="D42" s="175">
        <f>'2-Datos generales comunidades'!B40</f>
        <v>0</v>
      </c>
      <c r="E42" s="59">
        <f>'2-Datos generales comunidades'!C40</f>
        <v>0</v>
      </c>
      <c r="F42" s="14">
        <f>'2-Datos generales comunidades'!G40</f>
        <v>0</v>
      </c>
      <c r="G42" s="14">
        <f>'2-Datos generales comunidades'!F40</f>
        <v>0</v>
      </c>
      <c r="H42" s="14">
        <f>'2-Datos generales comunidades'!E40</f>
        <v>0</v>
      </c>
      <c r="I42" s="14" t="str">
        <f>IF('2-Datos generales comunidades'!D40="Gravity Fed System with Pump","bombeo",IF('2-Datos generales comunidades'!D40="Gravity Fed System","gravedad",IF(ISBLANK('2-Datos generales comunidades'!H40),"sin dato",IF(ISBLANK('2-Datos generales comunidades'!D40),"sin sistema","otro"))))</f>
        <v>sin dato</v>
      </c>
      <c r="J42" s="14" t="str">
        <f>IF(ISBLANK('2-Datos generales comunidades'!I40),"",'2-Datos generales comunidades'!I40)</f>
        <v/>
      </c>
      <c r="K42" s="68" t="str">
        <f>IF(ISBLANK('2-Datos generales comunidades'!H40),"",'2-Datos generales comunidades'!H40)</f>
        <v/>
      </c>
      <c r="L42" s="179"/>
      <c r="M42" s="181"/>
      <c r="N42" s="181"/>
      <c r="O42" s="181"/>
      <c r="P42" s="181"/>
      <c r="Q42" s="181"/>
      <c r="R42" s="181"/>
      <c r="S42" s="181"/>
      <c r="T42" s="181"/>
      <c r="U42" s="181"/>
      <c r="V42" s="181"/>
      <c r="W42" s="181"/>
      <c r="X42" s="181"/>
      <c r="Y42" s="181"/>
      <c r="Z42" s="181"/>
      <c r="AA42" s="181"/>
      <c r="AB42" s="181"/>
      <c r="AC42" s="182"/>
      <c r="AD42" s="183"/>
      <c r="AE42" s="184"/>
      <c r="AF42" s="184"/>
      <c r="AG42" s="184"/>
      <c r="AH42" s="184"/>
      <c r="AI42" s="184"/>
      <c r="AJ42" s="184"/>
      <c r="AK42" s="184"/>
      <c r="AL42" s="185"/>
      <c r="AM42" s="15" t="str">
        <f>IF(L42=1,'8 -Datos de referencia'!$B$16-('3- Datos generales'!$B$4-M42),"")</f>
        <v/>
      </c>
      <c r="AN42" s="14" t="str">
        <f>IF(N42=1,'8 -Datos de referencia'!$B$17-('3- Datos generales'!$B$4-O42),"")</f>
        <v/>
      </c>
      <c r="AO42" s="14" t="str">
        <f>IF(P42=1,'8 -Datos de referencia'!$B$18-('3- Datos generales'!$B$4-Q42),"")</f>
        <v/>
      </c>
      <c r="AP42" s="14" t="str">
        <f>IF(R42=1,'8 -Datos de referencia'!$B$19-('3- Datos generales'!$B$4-S42),"")</f>
        <v/>
      </c>
      <c r="AQ42" s="14" t="str">
        <f>IF(T42=1,'8 -Datos de referencia'!$B$20-('3- Datos generales'!$B$4-U42),"")</f>
        <v/>
      </c>
      <c r="AR42" s="14" t="str">
        <f>IF(V42=1,'8 -Datos de referencia'!$B$21-('3- Datos generales'!$B$4-W42),"")</f>
        <v/>
      </c>
      <c r="AS42" s="14" t="str">
        <f>IF(X42=1,'8 -Datos de referencia'!$B$22-('3- Datos generales'!$B$4-Y42),"")</f>
        <v/>
      </c>
      <c r="AT42" s="14" t="str">
        <f>IF(Z42=1,'8 -Datos de referencia'!$B$23-('3- Datos generales'!$B$4-AA42),"")</f>
        <v/>
      </c>
      <c r="AU42" s="26" t="str">
        <f>IF(AB42=1,'8 -Datos de referencia'!$B$24-('3- Datos generales'!$B$4-AC42),"")</f>
        <v/>
      </c>
      <c r="AV42" s="15" t="str">
        <f t="shared" si="4"/>
        <v>n/a</v>
      </c>
      <c r="AW42" s="14" t="str">
        <f t="shared" si="5"/>
        <v>Bajo Riesgo</v>
      </c>
      <c r="AX42" s="14" t="str">
        <f t="shared" si="6"/>
        <v>n/a</v>
      </c>
      <c r="AY42" s="26" t="str">
        <f t="shared" si="3"/>
        <v>n/a</v>
      </c>
    </row>
    <row r="43" spans="2:51" ht="15" customHeight="1" x14ac:dyDescent="0.25">
      <c r="B43" s="15"/>
      <c r="C43" s="59">
        <f>'2-Datos generales comunidades'!A41</f>
        <v>0</v>
      </c>
      <c r="D43" s="175">
        <f>'2-Datos generales comunidades'!B41</f>
        <v>0</v>
      </c>
      <c r="E43" s="59">
        <f>'2-Datos generales comunidades'!C41</f>
        <v>0</v>
      </c>
      <c r="F43" s="14">
        <f>'2-Datos generales comunidades'!G41</f>
        <v>0</v>
      </c>
      <c r="G43" s="14">
        <f>'2-Datos generales comunidades'!F41</f>
        <v>0</v>
      </c>
      <c r="H43" s="14">
        <f>'2-Datos generales comunidades'!E41</f>
        <v>0</v>
      </c>
      <c r="I43" s="14" t="str">
        <f>IF('2-Datos generales comunidades'!D41="Gravity Fed System with Pump","bombeo",IF('2-Datos generales comunidades'!D41="Gravity Fed System","gravedad",IF(ISBLANK('2-Datos generales comunidades'!H41),"sin dato",IF(ISBLANK('2-Datos generales comunidades'!D41),"sin sistema","otro"))))</f>
        <v>sin dato</v>
      </c>
      <c r="J43" s="14" t="str">
        <f>IF(ISBLANK('2-Datos generales comunidades'!I41),"",'2-Datos generales comunidades'!I41)</f>
        <v/>
      </c>
      <c r="K43" s="68" t="str">
        <f>IF(ISBLANK('2-Datos generales comunidades'!H41),"",'2-Datos generales comunidades'!H41)</f>
        <v/>
      </c>
      <c r="L43" s="179"/>
      <c r="M43" s="181"/>
      <c r="N43" s="181"/>
      <c r="O43" s="181"/>
      <c r="P43" s="181"/>
      <c r="Q43" s="181"/>
      <c r="R43" s="181"/>
      <c r="S43" s="181"/>
      <c r="T43" s="181"/>
      <c r="U43" s="181"/>
      <c r="V43" s="181"/>
      <c r="W43" s="181"/>
      <c r="X43" s="181"/>
      <c r="Y43" s="181"/>
      <c r="Z43" s="181"/>
      <c r="AA43" s="181"/>
      <c r="AB43" s="181"/>
      <c r="AC43" s="182"/>
      <c r="AD43" s="183"/>
      <c r="AE43" s="184"/>
      <c r="AF43" s="184"/>
      <c r="AG43" s="184"/>
      <c r="AH43" s="184"/>
      <c r="AI43" s="184"/>
      <c r="AJ43" s="184"/>
      <c r="AK43" s="184"/>
      <c r="AL43" s="185"/>
      <c r="AM43" s="15" t="str">
        <f>IF(L43=1,'8 -Datos de referencia'!$B$16-('3- Datos generales'!$B$4-M43),"")</f>
        <v/>
      </c>
      <c r="AN43" s="14" t="str">
        <f>IF(N43=1,'8 -Datos de referencia'!$B$17-('3- Datos generales'!$B$4-O43),"")</f>
        <v/>
      </c>
      <c r="AO43" s="14" t="str">
        <f>IF(P43=1,'8 -Datos de referencia'!$B$18-('3- Datos generales'!$B$4-Q43),"")</f>
        <v/>
      </c>
      <c r="AP43" s="14" t="str">
        <f>IF(R43=1,'8 -Datos de referencia'!$B$19-('3- Datos generales'!$B$4-S43),"")</f>
        <v/>
      </c>
      <c r="AQ43" s="14" t="str">
        <f>IF(T43=1,'8 -Datos de referencia'!$B$20-('3- Datos generales'!$B$4-U43),"")</f>
        <v/>
      </c>
      <c r="AR43" s="14" t="str">
        <f>IF(V43=1,'8 -Datos de referencia'!$B$21-('3- Datos generales'!$B$4-W43),"")</f>
        <v/>
      </c>
      <c r="AS43" s="14" t="str">
        <f>IF(X43=1,'8 -Datos de referencia'!$B$22-('3- Datos generales'!$B$4-Y43),"")</f>
        <v/>
      </c>
      <c r="AT43" s="14" t="str">
        <f>IF(Z43=1,'8 -Datos de referencia'!$B$23-('3- Datos generales'!$B$4-AA43),"")</f>
        <v/>
      </c>
      <c r="AU43" s="26" t="str">
        <f>IF(AB43=1,'8 -Datos de referencia'!$B$24-('3- Datos generales'!$B$4-AC43),"")</f>
        <v/>
      </c>
      <c r="AV43" s="15" t="str">
        <f t="shared" si="4"/>
        <v>n/a</v>
      </c>
      <c r="AW43" s="14" t="str">
        <f t="shared" si="5"/>
        <v>Bajo Riesgo</v>
      </c>
      <c r="AX43" s="14" t="str">
        <f t="shared" si="6"/>
        <v>n/a</v>
      </c>
      <c r="AY43" s="26" t="str">
        <f t="shared" si="3"/>
        <v>n/a</v>
      </c>
    </row>
    <row r="44" spans="2:51" x14ac:dyDescent="0.25">
      <c r="B44" s="15"/>
      <c r="C44" s="59">
        <f>'2-Datos generales comunidades'!A42</f>
        <v>0</v>
      </c>
      <c r="D44" s="175">
        <f>'2-Datos generales comunidades'!B42</f>
        <v>0</v>
      </c>
      <c r="E44" s="59">
        <f>'2-Datos generales comunidades'!C42</f>
        <v>0</v>
      </c>
      <c r="F44" s="14">
        <f>'2-Datos generales comunidades'!G42</f>
        <v>0</v>
      </c>
      <c r="G44" s="14">
        <f>'2-Datos generales comunidades'!F42</f>
        <v>0</v>
      </c>
      <c r="H44" s="14">
        <f>'2-Datos generales comunidades'!E42</f>
        <v>0</v>
      </c>
      <c r="I44" s="14" t="str">
        <f>IF('2-Datos generales comunidades'!D42="Gravity Fed System with Pump","bombeo",IF('2-Datos generales comunidades'!D42="Gravity Fed System","gravedad",IF(ISBLANK('2-Datos generales comunidades'!H42),"sin dato",IF(ISBLANK('2-Datos generales comunidades'!D42),"sin sistema","otro"))))</f>
        <v>sin dato</v>
      </c>
      <c r="J44" s="14" t="str">
        <f>IF(ISBLANK('2-Datos generales comunidades'!I42),"",'2-Datos generales comunidades'!I42)</f>
        <v/>
      </c>
      <c r="K44" s="68" t="str">
        <f>IF(ISBLANK('2-Datos generales comunidades'!H42),"",'2-Datos generales comunidades'!H42)</f>
        <v/>
      </c>
      <c r="L44" s="179"/>
      <c r="M44" s="181"/>
      <c r="N44" s="181"/>
      <c r="O44" s="181"/>
      <c r="P44" s="181"/>
      <c r="Q44" s="180"/>
      <c r="R44" s="181"/>
      <c r="S44" s="181"/>
      <c r="T44" s="181"/>
      <c r="U44" s="181"/>
      <c r="V44" s="181"/>
      <c r="W44" s="181"/>
      <c r="X44" s="181"/>
      <c r="Y44" s="181"/>
      <c r="Z44" s="181"/>
      <c r="AA44" s="181"/>
      <c r="AB44" s="181"/>
      <c r="AC44" s="182"/>
      <c r="AD44" s="183"/>
      <c r="AE44" s="184"/>
      <c r="AF44" s="184"/>
      <c r="AG44" s="184"/>
      <c r="AH44" s="184"/>
      <c r="AI44" s="184"/>
      <c r="AJ44" s="184"/>
      <c r="AK44" s="184"/>
      <c r="AL44" s="185"/>
      <c r="AM44" s="15" t="str">
        <f>IF(L44=1,'8 -Datos de referencia'!$B$16-('3- Datos generales'!$B$4-M44),"")</f>
        <v/>
      </c>
      <c r="AN44" s="14" t="str">
        <f>IF(N44=1,'8 -Datos de referencia'!$B$17-('3- Datos generales'!$B$4-O44),"")</f>
        <v/>
      </c>
      <c r="AO44" s="14" t="str">
        <f>IF(P44=1,'8 -Datos de referencia'!$B$18-('3- Datos generales'!$B$4-Q44),"")</f>
        <v/>
      </c>
      <c r="AP44" s="14" t="str">
        <f>IF(R44=1,'8 -Datos de referencia'!$B$19-('3- Datos generales'!$B$4-S44),"")</f>
        <v/>
      </c>
      <c r="AQ44" s="14" t="str">
        <f>IF(T44=1,'8 -Datos de referencia'!$B$20-('3- Datos generales'!$B$4-U44),"")</f>
        <v/>
      </c>
      <c r="AR44" s="14" t="str">
        <f>IF(V44=1,'8 -Datos de referencia'!$B$21-('3- Datos generales'!$B$4-W44),"")</f>
        <v/>
      </c>
      <c r="AS44" s="14" t="str">
        <f>IF(X44=1,'8 -Datos de referencia'!$B$22-('3- Datos generales'!$B$4-Y44),"")</f>
        <v/>
      </c>
      <c r="AT44" s="14" t="str">
        <f>IF(Z44=1,'8 -Datos de referencia'!$B$23-('3- Datos generales'!$B$4-AA44),"")</f>
        <v/>
      </c>
      <c r="AU44" s="26" t="str">
        <f>IF(AB44=1,'8 -Datos de referencia'!$B$24-('3- Datos generales'!$B$4-AC44),"")</f>
        <v/>
      </c>
      <c r="AV44" s="15" t="str">
        <f t="shared" si="4"/>
        <v>n/a</v>
      </c>
      <c r="AW44" s="14" t="str">
        <f t="shared" si="5"/>
        <v>Bajo Riesgo</v>
      </c>
      <c r="AX44" s="14" t="str">
        <f t="shared" si="6"/>
        <v>n/a</v>
      </c>
      <c r="AY44" s="26" t="str">
        <f t="shared" si="3"/>
        <v>n/a</v>
      </c>
    </row>
    <row r="45" spans="2:51" ht="15" customHeight="1" x14ac:dyDescent="0.25">
      <c r="B45" s="15"/>
      <c r="C45" s="59">
        <f>'2-Datos generales comunidades'!A43</f>
        <v>0</v>
      </c>
      <c r="D45" s="175">
        <f>'2-Datos generales comunidades'!B43</f>
        <v>0</v>
      </c>
      <c r="E45" s="59">
        <f>'2-Datos generales comunidades'!C43</f>
        <v>0</v>
      </c>
      <c r="F45" s="14">
        <f>'2-Datos generales comunidades'!G43</f>
        <v>0</v>
      </c>
      <c r="G45" s="14">
        <f>'2-Datos generales comunidades'!F43</f>
        <v>0</v>
      </c>
      <c r="H45" s="14">
        <f>'2-Datos generales comunidades'!E43</f>
        <v>0</v>
      </c>
      <c r="I45" s="14" t="str">
        <f>IF('2-Datos generales comunidades'!D43="Gravity Fed System with Pump","bombeo",IF('2-Datos generales comunidades'!D43="Gravity Fed System","gravedad",IF(ISBLANK('2-Datos generales comunidades'!H43),"sin dato",IF(ISBLANK('2-Datos generales comunidades'!D43),"sin sistema","otro"))))</f>
        <v>sin dato</v>
      </c>
      <c r="J45" s="14" t="str">
        <f>IF(ISBLANK('2-Datos generales comunidades'!I43),"",'2-Datos generales comunidades'!I43)</f>
        <v/>
      </c>
      <c r="K45" s="68" t="str">
        <f>IF(ISBLANK('2-Datos generales comunidades'!H43),"",'2-Datos generales comunidades'!H43)</f>
        <v/>
      </c>
      <c r="L45" s="179"/>
      <c r="M45" s="181"/>
      <c r="N45" s="181"/>
      <c r="O45" s="181"/>
      <c r="P45" s="181"/>
      <c r="Q45" s="181"/>
      <c r="R45" s="181"/>
      <c r="S45" s="181"/>
      <c r="T45" s="181"/>
      <c r="U45" s="181"/>
      <c r="V45" s="181"/>
      <c r="W45" s="181"/>
      <c r="X45" s="181"/>
      <c r="Y45" s="181"/>
      <c r="Z45" s="181"/>
      <c r="AA45" s="181"/>
      <c r="AB45" s="181"/>
      <c r="AC45" s="182"/>
      <c r="AD45" s="183"/>
      <c r="AE45" s="184"/>
      <c r="AF45" s="184"/>
      <c r="AG45" s="184"/>
      <c r="AH45" s="184"/>
      <c r="AI45" s="184"/>
      <c r="AJ45" s="184"/>
      <c r="AK45" s="184"/>
      <c r="AL45" s="185"/>
      <c r="AM45" s="15" t="str">
        <f>IF(L45=1,'8 -Datos de referencia'!$B$16-('3- Datos generales'!$B$4-M45),"")</f>
        <v/>
      </c>
      <c r="AN45" s="14" t="str">
        <f>IF(N45=1,'8 -Datos de referencia'!$B$17-('3- Datos generales'!$B$4-O45),"")</f>
        <v/>
      </c>
      <c r="AO45" s="14" t="str">
        <f>IF(P45=1,'8 -Datos de referencia'!$B$18-('3- Datos generales'!$B$4-Q45),"")</f>
        <v/>
      </c>
      <c r="AP45" s="14" t="str">
        <f>IF(R45=1,'8 -Datos de referencia'!$B$19-('3- Datos generales'!$B$4-S45),"")</f>
        <v/>
      </c>
      <c r="AQ45" s="14" t="str">
        <f>IF(T45=1,'8 -Datos de referencia'!$B$20-('3- Datos generales'!$B$4-U45),"")</f>
        <v/>
      </c>
      <c r="AR45" s="14" t="str">
        <f>IF(V45=1,'8 -Datos de referencia'!$B$21-('3- Datos generales'!$B$4-W45),"")</f>
        <v/>
      </c>
      <c r="AS45" s="14" t="str">
        <f>IF(X45=1,'8 -Datos de referencia'!$B$22-('3- Datos generales'!$B$4-Y45),"")</f>
        <v/>
      </c>
      <c r="AT45" s="14" t="str">
        <f>IF(Z45=1,'8 -Datos de referencia'!$B$23-('3- Datos generales'!$B$4-AA45),"")</f>
        <v/>
      </c>
      <c r="AU45" s="26" t="str">
        <f>IF(AB45=1,'8 -Datos de referencia'!$B$24-('3- Datos generales'!$B$4-AC45),"")</f>
        <v/>
      </c>
      <c r="AV45" s="15" t="str">
        <f t="shared" si="4"/>
        <v>n/a</v>
      </c>
      <c r="AW45" s="14" t="str">
        <f t="shared" si="5"/>
        <v>Bajo Riesgo</v>
      </c>
      <c r="AX45" s="14" t="str">
        <f t="shared" si="6"/>
        <v>n/a</v>
      </c>
      <c r="AY45" s="26" t="str">
        <f t="shared" si="3"/>
        <v>n/a</v>
      </c>
    </row>
    <row r="46" spans="2:51" ht="15" customHeight="1" x14ac:dyDescent="0.25">
      <c r="B46" s="15"/>
      <c r="C46" s="59">
        <f>'2-Datos generales comunidades'!A44</f>
        <v>0</v>
      </c>
      <c r="D46" s="175">
        <f>'2-Datos generales comunidades'!B44</f>
        <v>0</v>
      </c>
      <c r="E46" s="59">
        <f>'2-Datos generales comunidades'!C44</f>
        <v>0</v>
      </c>
      <c r="F46" s="14">
        <f>'2-Datos generales comunidades'!G44</f>
        <v>0</v>
      </c>
      <c r="G46" s="14">
        <f>'2-Datos generales comunidades'!F44</f>
        <v>0</v>
      </c>
      <c r="H46" s="14">
        <f>'2-Datos generales comunidades'!E44</f>
        <v>0</v>
      </c>
      <c r="I46" s="14" t="str">
        <f>IF('2-Datos generales comunidades'!D44="Gravity Fed System with Pump","bombeo",IF('2-Datos generales comunidades'!D44="Gravity Fed System","gravedad",IF(ISBLANK('2-Datos generales comunidades'!H44),"sin dato",IF(ISBLANK('2-Datos generales comunidades'!D44),"sin sistema","otro"))))</f>
        <v>sin dato</v>
      </c>
      <c r="J46" s="14" t="str">
        <f>IF(ISBLANK('2-Datos generales comunidades'!I44),"",'2-Datos generales comunidades'!I44)</f>
        <v/>
      </c>
      <c r="K46" s="68" t="str">
        <f>IF(ISBLANK('2-Datos generales comunidades'!H44),"",'2-Datos generales comunidades'!H44)</f>
        <v/>
      </c>
      <c r="L46" s="179"/>
      <c r="M46" s="181"/>
      <c r="N46" s="181"/>
      <c r="O46" s="181"/>
      <c r="P46" s="181"/>
      <c r="Q46" s="181"/>
      <c r="R46" s="181"/>
      <c r="S46" s="181"/>
      <c r="T46" s="181"/>
      <c r="U46" s="181"/>
      <c r="V46" s="181"/>
      <c r="W46" s="181"/>
      <c r="X46" s="181"/>
      <c r="Y46" s="181"/>
      <c r="Z46" s="181"/>
      <c r="AA46" s="181"/>
      <c r="AB46" s="181"/>
      <c r="AC46" s="182"/>
      <c r="AD46" s="183"/>
      <c r="AE46" s="184"/>
      <c r="AF46" s="184"/>
      <c r="AG46" s="184"/>
      <c r="AH46" s="184"/>
      <c r="AI46" s="184"/>
      <c r="AJ46" s="184"/>
      <c r="AK46" s="184"/>
      <c r="AL46" s="185"/>
      <c r="AM46" s="15" t="str">
        <f>IF(L46=1,'8 -Datos de referencia'!$B$16-('3- Datos generales'!$B$4-M46),"")</f>
        <v/>
      </c>
      <c r="AN46" s="14" t="str">
        <f>IF(N46=1,'8 -Datos de referencia'!$B$17-('3- Datos generales'!$B$4-O46),"")</f>
        <v/>
      </c>
      <c r="AO46" s="14" t="str">
        <f>IF(P46=1,'8 -Datos de referencia'!$B$18-('3- Datos generales'!$B$4-Q46),"")</f>
        <v/>
      </c>
      <c r="AP46" s="14" t="str">
        <f>IF(R46=1,'8 -Datos de referencia'!$B$19-('3- Datos generales'!$B$4-S46),"")</f>
        <v/>
      </c>
      <c r="AQ46" s="14" t="str">
        <f>IF(T46=1,'8 -Datos de referencia'!$B$20-('3- Datos generales'!$B$4-U46),"")</f>
        <v/>
      </c>
      <c r="AR46" s="14" t="str">
        <f>IF(V46=1,'8 -Datos de referencia'!$B$21-('3- Datos generales'!$B$4-W46),"")</f>
        <v/>
      </c>
      <c r="AS46" s="14" t="str">
        <f>IF(X46=1,'8 -Datos de referencia'!$B$22-('3- Datos generales'!$B$4-Y46),"")</f>
        <v/>
      </c>
      <c r="AT46" s="14" t="str">
        <f>IF(Z46=1,'8 -Datos de referencia'!$B$23-('3- Datos generales'!$B$4-AA46),"")</f>
        <v/>
      </c>
      <c r="AU46" s="26" t="str">
        <f>IF(AB46=1,'8 -Datos de referencia'!$B$24-('3- Datos generales'!$B$4-AC46),"")</f>
        <v/>
      </c>
      <c r="AV46" s="15" t="str">
        <f t="shared" si="4"/>
        <v>n/a</v>
      </c>
      <c r="AW46" s="14" t="str">
        <f t="shared" si="5"/>
        <v>Bajo Riesgo</v>
      </c>
      <c r="AX46" s="14" t="str">
        <f t="shared" si="6"/>
        <v>n/a</v>
      </c>
      <c r="AY46" s="26" t="str">
        <f t="shared" si="3"/>
        <v>n/a</v>
      </c>
    </row>
    <row r="47" spans="2:51" ht="15" customHeight="1" x14ac:dyDescent="0.25">
      <c r="B47" s="15"/>
      <c r="C47" s="59">
        <f>'2-Datos generales comunidades'!A45</f>
        <v>0</v>
      </c>
      <c r="D47" s="175">
        <f>'2-Datos generales comunidades'!B45</f>
        <v>0</v>
      </c>
      <c r="E47" s="59">
        <f>'2-Datos generales comunidades'!C45</f>
        <v>0</v>
      </c>
      <c r="F47" s="14">
        <f>'2-Datos generales comunidades'!G45</f>
        <v>0</v>
      </c>
      <c r="G47" s="14">
        <f>'2-Datos generales comunidades'!F45</f>
        <v>0</v>
      </c>
      <c r="H47" s="14">
        <f>'2-Datos generales comunidades'!E45</f>
        <v>0</v>
      </c>
      <c r="I47" s="14" t="str">
        <f>IF('2-Datos generales comunidades'!D45="Gravity Fed System with Pump","bombeo",IF('2-Datos generales comunidades'!D45="Gravity Fed System","gravedad",IF(ISBLANK('2-Datos generales comunidades'!H45),"sin dato",IF(ISBLANK('2-Datos generales comunidades'!D45),"sin sistema","otro"))))</f>
        <v>sin dato</v>
      </c>
      <c r="J47" s="14" t="str">
        <f>IF(ISBLANK('2-Datos generales comunidades'!I45),"",'2-Datos generales comunidades'!I45)</f>
        <v/>
      </c>
      <c r="K47" s="68" t="str">
        <f>IF(ISBLANK('2-Datos generales comunidades'!H45),"",'2-Datos generales comunidades'!H45)</f>
        <v/>
      </c>
      <c r="L47" s="179"/>
      <c r="M47" s="181"/>
      <c r="N47" s="181"/>
      <c r="O47" s="181"/>
      <c r="P47" s="181"/>
      <c r="Q47" s="181"/>
      <c r="R47" s="181"/>
      <c r="S47" s="181"/>
      <c r="T47" s="181"/>
      <c r="U47" s="181"/>
      <c r="V47" s="181"/>
      <c r="W47" s="181"/>
      <c r="X47" s="181"/>
      <c r="Y47" s="181"/>
      <c r="Z47" s="181"/>
      <c r="AA47" s="181"/>
      <c r="AB47" s="181"/>
      <c r="AC47" s="182"/>
      <c r="AD47" s="183"/>
      <c r="AE47" s="184"/>
      <c r="AF47" s="184"/>
      <c r="AG47" s="184"/>
      <c r="AH47" s="184"/>
      <c r="AI47" s="184"/>
      <c r="AJ47" s="184"/>
      <c r="AK47" s="184"/>
      <c r="AL47" s="185"/>
      <c r="AM47" s="15" t="str">
        <f>IF(L47=1,'8 -Datos de referencia'!$B$16-('3- Datos generales'!$B$4-M47),"")</f>
        <v/>
      </c>
      <c r="AN47" s="14" t="str">
        <f>IF(N47=1,'8 -Datos de referencia'!$B$17-('3- Datos generales'!$B$4-O47),"")</f>
        <v/>
      </c>
      <c r="AO47" s="14" t="str">
        <f>IF(P47=1,'8 -Datos de referencia'!$B$18-('3- Datos generales'!$B$4-Q47),"")</f>
        <v/>
      </c>
      <c r="AP47" s="14" t="str">
        <f>IF(R47=1,'8 -Datos de referencia'!$B$19-('3- Datos generales'!$B$4-S47),"")</f>
        <v/>
      </c>
      <c r="AQ47" s="14" t="str">
        <f>IF(T47=1,'8 -Datos de referencia'!$B$20-('3- Datos generales'!$B$4-U47),"")</f>
        <v/>
      </c>
      <c r="AR47" s="14" t="str">
        <f>IF(V47=1,'8 -Datos de referencia'!$B$21-('3- Datos generales'!$B$4-W47),"")</f>
        <v/>
      </c>
      <c r="AS47" s="14" t="str">
        <f>IF(X47=1,'8 -Datos de referencia'!$B$22-('3- Datos generales'!$B$4-Y47),"")</f>
        <v/>
      </c>
      <c r="AT47" s="14" t="str">
        <f>IF(Z47=1,'8 -Datos de referencia'!$B$23-('3- Datos generales'!$B$4-AA47),"")</f>
        <v/>
      </c>
      <c r="AU47" s="26" t="str">
        <f>IF(AB47=1,'8 -Datos de referencia'!$B$24-('3- Datos generales'!$B$4-AC47),"")</f>
        <v/>
      </c>
      <c r="AV47" s="15" t="str">
        <f t="shared" si="4"/>
        <v>n/a</v>
      </c>
      <c r="AW47" s="14" t="str">
        <f t="shared" si="5"/>
        <v>Bajo Riesgo</v>
      </c>
      <c r="AX47" s="14" t="str">
        <f t="shared" si="6"/>
        <v>n/a</v>
      </c>
      <c r="AY47" s="26" t="str">
        <f t="shared" si="3"/>
        <v>n/a</v>
      </c>
    </row>
    <row r="48" spans="2:51" ht="15" customHeight="1" x14ac:dyDescent="0.25">
      <c r="B48" s="15"/>
      <c r="C48" s="59">
        <f>'2-Datos generales comunidades'!A46</f>
        <v>0</v>
      </c>
      <c r="D48" s="175">
        <f>'2-Datos generales comunidades'!B46</f>
        <v>0</v>
      </c>
      <c r="E48" s="59">
        <f>'2-Datos generales comunidades'!C46</f>
        <v>0</v>
      </c>
      <c r="F48" s="14">
        <f>'2-Datos generales comunidades'!G46</f>
        <v>0</v>
      </c>
      <c r="G48" s="14">
        <f>'2-Datos generales comunidades'!F46</f>
        <v>0</v>
      </c>
      <c r="H48" s="14">
        <f>'2-Datos generales comunidades'!E46</f>
        <v>0</v>
      </c>
      <c r="I48" s="14" t="str">
        <f>IF('2-Datos generales comunidades'!D46="Gravity Fed System with Pump","bombeo",IF('2-Datos generales comunidades'!D46="Gravity Fed System","gravedad",IF(ISBLANK('2-Datos generales comunidades'!H46),"sin dato",IF(ISBLANK('2-Datos generales comunidades'!D46),"sin sistema","otro"))))</f>
        <v>sin dato</v>
      </c>
      <c r="J48" s="14" t="str">
        <f>IF(ISBLANK('2-Datos generales comunidades'!I46),"",'2-Datos generales comunidades'!I46)</f>
        <v/>
      </c>
      <c r="K48" s="68" t="str">
        <f>IF(ISBLANK('2-Datos generales comunidades'!H46),"",'2-Datos generales comunidades'!H46)</f>
        <v/>
      </c>
      <c r="L48" s="179"/>
      <c r="M48" s="181"/>
      <c r="N48" s="181"/>
      <c r="O48" s="181"/>
      <c r="P48" s="181"/>
      <c r="Q48" s="181"/>
      <c r="R48" s="181"/>
      <c r="S48" s="181"/>
      <c r="T48" s="181"/>
      <c r="U48" s="181"/>
      <c r="V48" s="181"/>
      <c r="W48" s="181"/>
      <c r="X48" s="181"/>
      <c r="Y48" s="181"/>
      <c r="Z48" s="181"/>
      <c r="AA48" s="181"/>
      <c r="AB48" s="181"/>
      <c r="AC48" s="182"/>
      <c r="AD48" s="183"/>
      <c r="AE48" s="184"/>
      <c r="AF48" s="184"/>
      <c r="AG48" s="184"/>
      <c r="AH48" s="184"/>
      <c r="AI48" s="184"/>
      <c r="AJ48" s="184"/>
      <c r="AK48" s="184"/>
      <c r="AL48" s="185"/>
      <c r="AM48" s="15" t="str">
        <f>IF(L48=1,'8 -Datos de referencia'!$B$16-('3- Datos generales'!$B$4-M48),"")</f>
        <v/>
      </c>
      <c r="AN48" s="14" t="str">
        <f>IF(N48=1,'8 -Datos de referencia'!$B$17-('3- Datos generales'!$B$4-O48),"")</f>
        <v/>
      </c>
      <c r="AO48" s="14" t="str">
        <f>IF(P48=1,'8 -Datos de referencia'!$B$18-('3- Datos generales'!$B$4-Q48),"")</f>
        <v/>
      </c>
      <c r="AP48" s="14" t="str">
        <f>IF(R48=1,'8 -Datos de referencia'!$B$19-('3- Datos generales'!$B$4-S48),"")</f>
        <v/>
      </c>
      <c r="AQ48" s="14" t="str">
        <f>IF(T48=1,'8 -Datos de referencia'!$B$20-('3- Datos generales'!$B$4-U48),"")</f>
        <v/>
      </c>
      <c r="AR48" s="14" t="str">
        <f>IF(V48=1,'8 -Datos de referencia'!$B$21-('3- Datos generales'!$B$4-W48),"")</f>
        <v/>
      </c>
      <c r="AS48" s="14" t="str">
        <f>IF(X48=1,'8 -Datos de referencia'!$B$22-('3- Datos generales'!$B$4-Y48),"")</f>
        <v/>
      </c>
      <c r="AT48" s="14" t="str">
        <f>IF(Z48=1,'8 -Datos de referencia'!$B$23-('3- Datos generales'!$B$4-AA48),"")</f>
        <v/>
      </c>
      <c r="AU48" s="26" t="str">
        <f>IF(AB48=1,'8 -Datos de referencia'!$B$24-('3- Datos generales'!$B$4-AC48),"")</f>
        <v/>
      </c>
      <c r="AV48" s="15" t="str">
        <f t="shared" si="4"/>
        <v>n/a</v>
      </c>
      <c r="AW48" s="14" t="str">
        <f t="shared" si="5"/>
        <v>Bajo Riesgo</v>
      </c>
      <c r="AX48" s="14" t="str">
        <f t="shared" si="6"/>
        <v>n/a</v>
      </c>
      <c r="AY48" s="26" t="str">
        <f t="shared" si="3"/>
        <v>n/a</v>
      </c>
    </row>
    <row r="49" spans="2:51" x14ac:dyDescent="0.25">
      <c r="B49" s="15"/>
      <c r="C49" s="59">
        <f>'2-Datos generales comunidades'!A47</f>
        <v>0</v>
      </c>
      <c r="D49" s="175">
        <f>'2-Datos generales comunidades'!B47</f>
        <v>0</v>
      </c>
      <c r="E49" s="59">
        <f>'2-Datos generales comunidades'!C47</f>
        <v>0</v>
      </c>
      <c r="F49" s="14">
        <f>'2-Datos generales comunidades'!G47</f>
        <v>0</v>
      </c>
      <c r="G49" s="14">
        <f>'2-Datos generales comunidades'!F47</f>
        <v>0</v>
      </c>
      <c r="H49" s="14">
        <f>'2-Datos generales comunidades'!E47</f>
        <v>0</v>
      </c>
      <c r="I49" s="14" t="str">
        <f>IF('2-Datos generales comunidades'!D47="Gravity Fed System with Pump","bombeo",IF('2-Datos generales comunidades'!D47="Gravity Fed System","gravedad",IF(ISBLANK('2-Datos generales comunidades'!H47),"sin dato",IF(ISBLANK('2-Datos generales comunidades'!D47),"sin sistema","otro"))))</f>
        <v>sin dato</v>
      </c>
      <c r="J49" s="14" t="str">
        <f>IF(ISBLANK('2-Datos generales comunidades'!I47),"",'2-Datos generales comunidades'!I47)</f>
        <v/>
      </c>
      <c r="K49" s="68" t="str">
        <f>IF(ISBLANK('2-Datos generales comunidades'!H47),"",'2-Datos generales comunidades'!H47)</f>
        <v/>
      </c>
      <c r="L49" s="179"/>
      <c r="M49" s="181"/>
      <c r="N49" s="181"/>
      <c r="O49" s="181"/>
      <c r="P49" s="181"/>
      <c r="Q49" s="181"/>
      <c r="R49" s="181"/>
      <c r="S49" s="181"/>
      <c r="T49" s="181"/>
      <c r="U49" s="181"/>
      <c r="V49" s="181"/>
      <c r="W49" s="181"/>
      <c r="X49" s="181"/>
      <c r="Y49" s="181"/>
      <c r="Z49" s="181"/>
      <c r="AA49" s="181"/>
      <c r="AB49" s="181"/>
      <c r="AC49" s="182"/>
      <c r="AD49" s="183"/>
      <c r="AE49" s="184"/>
      <c r="AF49" s="184"/>
      <c r="AG49" s="184"/>
      <c r="AH49" s="184"/>
      <c r="AI49" s="184"/>
      <c r="AJ49" s="184"/>
      <c r="AK49" s="184"/>
      <c r="AL49" s="185"/>
      <c r="AM49" s="15" t="str">
        <f>IF(L49=1,'8 -Datos de referencia'!$B$16-('3- Datos generales'!$B$4-M49),"")</f>
        <v/>
      </c>
      <c r="AN49" s="14" t="str">
        <f>IF(N49=1,'8 -Datos de referencia'!$B$17-('3- Datos generales'!$B$4-O49),"")</f>
        <v/>
      </c>
      <c r="AO49" s="14" t="str">
        <f>IF(P49=1,'8 -Datos de referencia'!$B$18-('3- Datos generales'!$B$4-Q49),"")</f>
        <v/>
      </c>
      <c r="AP49" s="14" t="str">
        <f>IF(R49=1,'8 -Datos de referencia'!$B$19-('3- Datos generales'!$B$4-S49),"")</f>
        <v/>
      </c>
      <c r="AQ49" s="14" t="str">
        <f>IF(T49=1,'8 -Datos de referencia'!$B$20-('3- Datos generales'!$B$4-U49),"")</f>
        <v/>
      </c>
      <c r="AR49" s="14" t="str">
        <f>IF(V49=1,'8 -Datos de referencia'!$B$21-('3- Datos generales'!$B$4-W49),"")</f>
        <v/>
      </c>
      <c r="AS49" s="14" t="str">
        <f>IF(X49=1,'8 -Datos de referencia'!$B$22-('3- Datos generales'!$B$4-Y49),"")</f>
        <v/>
      </c>
      <c r="AT49" s="14" t="str">
        <f>IF(Z49=1,'8 -Datos de referencia'!$B$23-('3- Datos generales'!$B$4-AA49),"")</f>
        <v/>
      </c>
      <c r="AU49" s="26" t="str">
        <f>IF(AB49=1,'8 -Datos de referencia'!$B$24-('3- Datos generales'!$B$4-AC49),"")</f>
        <v/>
      </c>
      <c r="AV49" s="15" t="str">
        <f t="shared" si="4"/>
        <v>n/a</v>
      </c>
      <c r="AW49" s="14" t="str">
        <f t="shared" si="5"/>
        <v>Bajo Riesgo</v>
      </c>
      <c r="AX49" s="14" t="str">
        <f t="shared" si="6"/>
        <v>n/a</v>
      </c>
      <c r="AY49" s="26" t="str">
        <f t="shared" si="3"/>
        <v>n/a</v>
      </c>
    </row>
    <row r="50" spans="2:51" ht="15" customHeight="1" x14ac:dyDescent="0.25">
      <c r="B50" s="15"/>
      <c r="C50" s="59">
        <f>'2-Datos generales comunidades'!A48</f>
        <v>0</v>
      </c>
      <c r="D50" s="175">
        <f>'2-Datos generales comunidades'!B48</f>
        <v>0</v>
      </c>
      <c r="E50" s="59">
        <f>'2-Datos generales comunidades'!C48</f>
        <v>0</v>
      </c>
      <c r="F50" s="14">
        <f>'2-Datos generales comunidades'!G48</f>
        <v>0</v>
      </c>
      <c r="G50" s="14">
        <f>'2-Datos generales comunidades'!F48</f>
        <v>0</v>
      </c>
      <c r="H50" s="14">
        <f>'2-Datos generales comunidades'!E48</f>
        <v>0</v>
      </c>
      <c r="I50" s="14" t="str">
        <f>IF('2-Datos generales comunidades'!D48="Gravity Fed System with Pump","bombeo",IF('2-Datos generales comunidades'!D48="Gravity Fed System","gravedad",IF(ISBLANK('2-Datos generales comunidades'!H48),"sin dato",IF(ISBLANK('2-Datos generales comunidades'!D48),"sin sistema","otro"))))</f>
        <v>sin dato</v>
      </c>
      <c r="J50" s="14" t="str">
        <f>IF(ISBLANK('2-Datos generales comunidades'!I48),"",'2-Datos generales comunidades'!I48)</f>
        <v/>
      </c>
      <c r="K50" s="68" t="str">
        <f>IF(ISBLANK('2-Datos generales comunidades'!H48),"",'2-Datos generales comunidades'!H48)</f>
        <v/>
      </c>
      <c r="L50" s="179"/>
      <c r="M50" s="181"/>
      <c r="N50" s="181"/>
      <c r="O50" s="181"/>
      <c r="P50" s="181"/>
      <c r="Q50" s="181"/>
      <c r="R50" s="181"/>
      <c r="S50" s="181"/>
      <c r="T50" s="181"/>
      <c r="U50" s="181"/>
      <c r="V50" s="181"/>
      <c r="W50" s="181"/>
      <c r="X50" s="181"/>
      <c r="Y50" s="181"/>
      <c r="Z50" s="181"/>
      <c r="AA50" s="181"/>
      <c r="AB50" s="181"/>
      <c r="AC50" s="182"/>
      <c r="AD50" s="183"/>
      <c r="AE50" s="184"/>
      <c r="AF50" s="184"/>
      <c r="AG50" s="184"/>
      <c r="AH50" s="184"/>
      <c r="AI50" s="184"/>
      <c r="AJ50" s="184"/>
      <c r="AK50" s="184"/>
      <c r="AL50" s="185"/>
      <c r="AM50" s="15" t="str">
        <f>IF(L50=1,'8 -Datos de referencia'!$B$16-('3- Datos generales'!$B$4-M50),"")</f>
        <v/>
      </c>
      <c r="AN50" s="14" t="str">
        <f>IF(N50=1,'8 -Datos de referencia'!$B$17-('3- Datos generales'!$B$4-O50),"")</f>
        <v/>
      </c>
      <c r="AO50" s="14" t="str">
        <f>IF(P50=1,'8 -Datos de referencia'!$B$18-('3- Datos generales'!$B$4-Q50),"")</f>
        <v/>
      </c>
      <c r="AP50" s="14" t="str">
        <f>IF(R50=1,'8 -Datos de referencia'!$B$19-('3- Datos generales'!$B$4-S50),"")</f>
        <v/>
      </c>
      <c r="AQ50" s="14" t="str">
        <f>IF(T50=1,'8 -Datos de referencia'!$B$20-('3- Datos generales'!$B$4-U50),"")</f>
        <v/>
      </c>
      <c r="AR50" s="14" t="str">
        <f>IF(V50=1,'8 -Datos de referencia'!$B$21-('3- Datos generales'!$B$4-W50),"")</f>
        <v/>
      </c>
      <c r="AS50" s="14" t="str">
        <f>IF(X50=1,'8 -Datos de referencia'!$B$22-('3- Datos generales'!$B$4-Y50),"")</f>
        <v/>
      </c>
      <c r="AT50" s="14" t="str">
        <f>IF(Z50=1,'8 -Datos de referencia'!$B$23-('3- Datos generales'!$B$4-AA50),"")</f>
        <v/>
      </c>
      <c r="AU50" s="26" t="str">
        <f>IF(AB50=1,'8 -Datos de referencia'!$B$24-('3- Datos generales'!$B$4-AC50),"")</f>
        <v/>
      </c>
      <c r="AV50" s="15" t="str">
        <f t="shared" si="4"/>
        <v>n/a</v>
      </c>
      <c r="AW50" s="14" t="str">
        <f t="shared" si="5"/>
        <v>Bajo Riesgo</v>
      </c>
      <c r="AX50" s="14" t="str">
        <f t="shared" si="6"/>
        <v>n/a</v>
      </c>
      <c r="AY50" s="26" t="str">
        <f t="shared" si="3"/>
        <v>n/a</v>
      </c>
    </row>
    <row r="51" spans="2:51" ht="15" customHeight="1" x14ac:dyDescent="0.25">
      <c r="B51" s="15"/>
      <c r="C51" s="59">
        <f>'2-Datos generales comunidades'!A49</f>
        <v>0</v>
      </c>
      <c r="D51" s="175">
        <f>'2-Datos generales comunidades'!B49</f>
        <v>0</v>
      </c>
      <c r="E51" s="59">
        <f>'2-Datos generales comunidades'!C49</f>
        <v>0</v>
      </c>
      <c r="F51" s="14">
        <f>'2-Datos generales comunidades'!G49</f>
        <v>0</v>
      </c>
      <c r="G51" s="14">
        <f>'2-Datos generales comunidades'!F49</f>
        <v>0</v>
      </c>
      <c r="H51" s="14">
        <f>'2-Datos generales comunidades'!E49</f>
        <v>0</v>
      </c>
      <c r="I51" s="14" t="str">
        <f>IF('2-Datos generales comunidades'!D49="Gravity Fed System with Pump","bombeo",IF('2-Datos generales comunidades'!D49="Gravity Fed System","gravedad",IF(ISBLANK('2-Datos generales comunidades'!H49),"sin dato",IF(ISBLANK('2-Datos generales comunidades'!D49),"sin sistema","otro"))))</f>
        <v>sin dato</v>
      </c>
      <c r="J51" s="14" t="str">
        <f>IF(ISBLANK('2-Datos generales comunidades'!I49),"",'2-Datos generales comunidades'!I49)</f>
        <v/>
      </c>
      <c r="K51" s="68" t="str">
        <f>IF(ISBLANK('2-Datos generales comunidades'!H49),"",'2-Datos generales comunidades'!H49)</f>
        <v/>
      </c>
      <c r="L51" s="179"/>
      <c r="M51" s="181"/>
      <c r="N51" s="181"/>
      <c r="O51" s="181"/>
      <c r="P51" s="181"/>
      <c r="Q51" s="181"/>
      <c r="R51" s="181"/>
      <c r="S51" s="181"/>
      <c r="T51" s="181"/>
      <c r="U51" s="181"/>
      <c r="V51" s="181"/>
      <c r="W51" s="181"/>
      <c r="X51" s="181"/>
      <c r="Y51" s="181"/>
      <c r="Z51" s="181"/>
      <c r="AA51" s="181"/>
      <c r="AB51" s="181"/>
      <c r="AC51" s="182"/>
      <c r="AD51" s="183"/>
      <c r="AE51" s="184"/>
      <c r="AF51" s="184"/>
      <c r="AG51" s="184"/>
      <c r="AH51" s="184"/>
      <c r="AI51" s="184"/>
      <c r="AJ51" s="184"/>
      <c r="AK51" s="184"/>
      <c r="AL51" s="185"/>
      <c r="AM51" s="15" t="str">
        <f>IF(L51=1,'8 -Datos de referencia'!$B$16-('3- Datos generales'!$B$4-M51),"")</f>
        <v/>
      </c>
      <c r="AN51" s="14" t="str">
        <f>IF(N51=1,'8 -Datos de referencia'!$B$17-('3- Datos generales'!$B$4-O51),"")</f>
        <v/>
      </c>
      <c r="AO51" s="14" t="str">
        <f>IF(P51=1,'8 -Datos de referencia'!$B$18-('3- Datos generales'!$B$4-Q51),"")</f>
        <v/>
      </c>
      <c r="AP51" s="14" t="str">
        <f>IF(R51=1,'8 -Datos de referencia'!$B$19-('3- Datos generales'!$B$4-S51),"")</f>
        <v/>
      </c>
      <c r="AQ51" s="14" t="str">
        <f>IF(T51=1,'8 -Datos de referencia'!$B$20-('3- Datos generales'!$B$4-U51),"")</f>
        <v/>
      </c>
      <c r="AR51" s="14" t="str">
        <f>IF(V51=1,'8 -Datos de referencia'!$B$21-('3- Datos generales'!$B$4-W51),"")</f>
        <v/>
      </c>
      <c r="AS51" s="14" t="str">
        <f>IF(X51=1,'8 -Datos de referencia'!$B$22-('3- Datos generales'!$B$4-Y51),"")</f>
        <v/>
      </c>
      <c r="AT51" s="14" t="str">
        <f>IF(Z51=1,'8 -Datos de referencia'!$B$23-('3- Datos generales'!$B$4-AA51),"")</f>
        <v/>
      </c>
      <c r="AU51" s="26" t="str">
        <f>IF(AB51=1,'8 -Datos de referencia'!$B$24-('3- Datos generales'!$B$4-AC51),"")</f>
        <v/>
      </c>
      <c r="AV51" s="15" t="str">
        <f t="shared" si="4"/>
        <v>n/a</v>
      </c>
      <c r="AW51" s="14" t="str">
        <f t="shared" si="5"/>
        <v>Bajo Riesgo</v>
      </c>
      <c r="AX51" s="14" t="str">
        <f t="shared" si="6"/>
        <v>n/a</v>
      </c>
      <c r="AY51" s="26" t="str">
        <f t="shared" si="3"/>
        <v>n/a</v>
      </c>
    </row>
    <row r="52" spans="2:51" ht="15" customHeight="1" x14ac:dyDescent="0.25">
      <c r="B52" s="15"/>
      <c r="C52" s="59">
        <f>'2-Datos generales comunidades'!A50</f>
        <v>0</v>
      </c>
      <c r="D52" s="175">
        <f>'2-Datos generales comunidades'!B50</f>
        <v>0</v>
      </c>
      <c r="E52" s="59">
        <f>'2-Datos generales comunidades'!C50</f>
        <v>0</v>
      </c>
      <c r="F52" s="14">
        <f>'2-Datos generales comunidades'!G50</f>
        <v>0</v>
      </c>
      <c r="G52" s="14">
        <f>'2-Datos generales comunidades'!F50</f>
        <v>0</v>
      </c>
      <c r="H52" s="14">
        <f>'2-Datos generales comunidades'!E50</f>
        <v>0</v>
      </c>
      <c r="I52" s="14" t="str">
        <f>IF('2-Datos generales comunidades'!D50="Gravity Fed System with Pump","bombeo",IF('2-Datos generales comunidades'!D50="Gravity Fed System","gravedad",IF(ISBLANK('2-Datos generales comunidades'!H50),"sin dato",IF(ISBLANK('2-Datos generales comunidades'!D50),"sin sistema","otro"))))</f>
        <v>sin dato</v>
      </c>
      <c r="J52" s="14" t="str">
        <f>IF(ISBLANK('2-Datos generales comunidades'!I50),"",'2-Datos generales comunidades'!I50)</f>
        <v/>
      </c>
      <c r="K52" s="68" t="str">
        <f>IF(ISBLANK('2-Datos generales comunidades'!H50),"",'2-Datos generales comunidades'!H50)</f>
        <v/>
      </c>
      <c r="L52" s="179"/>
      <c r="M52" s="181"/>
      <c r="N52" s="181"/>
      <c r="O52" s="181"/>
      <c r="P52" s="181"/>
      <c r="Q52" s="181"/>
      <c r="R52" s="181"/>
      <c r="S52" s="181"/>
      <c r="T52" s="181"/>
      <c r="U52" s="181"/>
      <c r="V52" s="181"/>
      <c r="W52" s="181"/>
      <c r="X52" s="181"/>
      <c r="Y52" s="181"/>
      <c r="Z52" s="181"/>
      <c r="AA52" s="181"/>
      <c r="AB52" s="181"/>
      <c r="AC52" s="182"/>
      <c r="AD52" s="183"/>
      <c r="AE52" s="184"/>
      <c r="AF52" s="184"/>
      <c r="AG52" s="184"/>
      <c r="AH52" s="184"/>
      <c r="AI52" s="184"/>
      <c r="AJ52" s="184"/>
      <c r="AK52" s="184"/>
      <c r="AL52" s="185"/>
      <c r="AM52" s="15" t="str">
        <f>IF(L52=1,'8 -Datos de referencia'!$B$16-('3- Datos generales'!$B$4-M52),"")</f>
        <v/>
      </c>
      <c r="AN52" s="14" t="str">
        <f>IF(N52=1,'8 -Datos de referencia'!$B$17-('3- Datos generales'!$B$4-O52),"")</f>
        <v/>
      </c>
      <c r="AO52" s="14" t="str">
        <f>IF(P52=1,'8 -Datos de referencia'!$B$18-('3- Datos generales'!$B$4-Q52),"")</f>
        <v/>
      </c>
      <c r="AP52" s="14" t="str">
        <f>IF(R52=1,'8 -Datos de referencia'!$B$19-('3- Datos generales'!$B$4-S52),"")</f>
        <v/>
      </c>
      <c r="AQ52" s="14" t="str">
        <f>IF(T52=1,'8 -Datos de referencia'!$B$20-('3- Datos generales'!$B$4-U52),"")</f>
        <v/>
      </c>
      <c r="AR52" s="14" t="str">
        <f>IF(V52=1,'8 -Datos de referencia'!$B$21-('3- Datos generales'!$B$4-W52),"")</f>
        <v/>
      </c>
      <c r="AS52" s="14" t="str">
        <f>IF(X52=1,'8 -Datos de referencia'!$B$22-('3- Datos generales'!$B$4-Y52),"")</f>
        <v/>
      </c>
      <c r="AT52" s="14" t="str">
        <f>IF(Z52=1,'8 -Datos de referencia'!$B$23-('3- Datos generales'!$B$4-AA52),"")</f>
        <v/>
      </c>
      <c r="AU52" s="26" t="str">
        <f>IF(AB52=1,'8 -Datos de referencia'!$B$24-('3- Datos generales'!$B$4-AC52),"")</f>
        <v/>
      </c>
      <c r="AV52" s="15" t="str">
        <f t="shared" si="4"/>
        <v>n/a</v>
      </c>
      <c r="AW52" s="14" t="str">
        <f t="shared" si="5"/>
        <v>Bajo Riesgo</v>
      </c>
      <c r="AX52" s="14" t="str">
        <f t="shared" si="6"/>
        <v>n/a</v>
      </c>
      <c r="AY52" s="26" t="str">
        <f t="shared" si="3"/>
        <v>n/a</v>
      </c>
    </row>
    <row r="53" spans="2:51" ht="15" customHeight="1" x14ac:dyDescent="0.25">
      <c r="B53" s="15"/>
      <c r="C53" s="59">
        <f>'2-Datos generales comunidades'!A51</f>
        <v>0</v>
      </c>
      <c r="D53" s="175">
        <f>'2-Datos generales comunidades'!B51</f>
        <v>0</v>
      </c>
      <c r="E53" s="59">
        <f>'2-Datos generales comunidades'!C51</f>
        <v>0</v>
      </c>
      <c r="F53" s="14">
        <f>'2-Datos generales comunidades'!G51</f>
        <v>0</v>
      </c>
      <c r="G53" s="14">
        <f>'2-Datos generales comunidades'!F51</f>
        <v>0</v>
      </c>
      <c r="H53" s="14">
        <f>'2-Datos generales comunidades'!E51</f>
        <v>0</v>
      </c>
      <c r="I53" s="14" t="str">
        <f>IF('2-Datos generales comunidades'!D51="Gravity Fed System with Pump","bombeo",IF('2-Datos generales comunidades'!D51="Gravity Fed System","gravedad",IF(ISBLANK('2-Datos generales comunidades'!H51),"sin dato",IF(ISBLANK('2-Datos generales comunidades'!D51),"sin sistema","otro"))))</f>
        <v>sin dato</v>
      </c>
      <c r="J53" s="14" t="str">
        <f>IF(ISBLANK('2-Datos generales comunidades'!I51),"",'2-Datos generales comunidades'!I51)</f>
        <v/>
      </c>
      <c r="K53" s="68" t="str">
        <f>IF(ISBLANK('2-Datos generales comunidades'!H51),"",'2-Datos generales comunidades'!H51)</f>
        <v/>
      </c>
      <c r="L53" s="179"/>
      <c r="M53" s="181"/>
      <c r="N53" s="181"/>
      <c r="O53" s="181"/>
      <c r="P53" s="181"/>
      <c r="Q53" s="181"/>
      <c r="R53" s="181"/>
      <c r="S53" s="181"/>
      <c r="T53" s="181"/>
      <c r="U53" s="181"/>
      <c r="V53" s="181"/>
      <c r="W53" s="181"/>
      <c r="X53" s="181"/>
      <c r="Y53" s="181"/>
      <c r="Z53" s="181"/>
      <c r="AA53" s="181"/>
      <c r="AB53" s="181"/>
      <c r="AC53" s="182"/>
      <c r="AD53" s="183"/>
      <c r="AE53" s="184"/>
      <c r="AF53" s="184"/>
      <c r="AG53" s="184"/>
      <c r="AH53" s="184"/>
      <c r="AI53" s="184"/>
      <c r="AJ53" s="184"/>
      <c r="AK53" s="184"/>
      <c r="AL53" s="185"/>
      <c r="AM53" s="15" t="str">
        <f>IF(L53=1,'8 -Datos de referencia'!$B$16-('3- Datos generales'!$B$4-M53),"")</f>
        <v/>
      </c>
      <c r="AN53" s="14" t="str">
        <f>IF(N53=1,'8 -Datos de referencia'!$B$17-('3- Datos generales'!$B$4-O53),"")</f>
        <v/>
      </c>
      <c r="AO53" s="14" t="str">
        <f>IF(P53=1,'8 -Datos de referencia'!$B$18-('3- Datos generales'!$B$4-Q53),"")</f>
        <v/>
      </c>
      <c r="AP53" s="14" t="str">
        <f>IF(R53=1,'8 -Datos de referencia'!$B$19-('3- Datos generales'!$B$4-S53),"")</f>
        <v/>
      </c>
      <c r="AQ53" s="14" t="str">
        <f>IF(T53=1,'8 -Datos de referencia'!$B$20-('3- Datos generales'!$B$4-U53),"")</f>
        <v/>
      </c>
      <c r="AR53" s="14" t="str">
        <f>IF(V53=1,'8 -Datos de referencia'!$B$21-('3- Datos generales'!$B$4-W53),"")</f>
        <v/>
      </c>
      <c r="AS53" s="14" t="str">
        <f>IF(X53=1,'8 -Datos de referencia'!$B$22-('3- Datos generales'!$B$4-Y53),"")</f>
        <v/>
      </c>
      <c r="AT53" s="14" t="str">
        <f>IF(Z53=1,'8 -Datos de referencia'!$B$23-('3- Datos generales'!$B$4-AA53),"")</f>
        <v/>
      </c>
      <c r="AU53" s="26" t="str">
        <f>IF(AB53=1,'8 -Datos de referencia'!$B$24-('3- Datos generales'!$B$4-AC53),"")</f>
        <v/>
      </c>
      <c r="AV53" s="15" t="str">
        <f t="shared" si="4"/>
        <v>n/a</v>
      </c>
      <c r="AW53" s="14" t="str">
        <f t="shared" si="5"/>
        <v>Bajo Riesgo</v>
      </c>
      <c r="AX53" s="14" t="str">
        <f t="shared" si="6"/>
        <v>n/a</v>
      </c>
      <c r="AY53" s="26" t="str">
        <f t="shared" si="3"/>
        <v>n/a</v>
      </c>
    </row>
    <row r="54" spans="2:51" ht="15" customHeight="1" x14ac:dyDescent="0.25">
      <c r="B54" s="15"/>
      <c r="C54" s="59">
        <f>'2-Datos generales comunidades'!A52</f>
        <v>0</v>
      </c>
      <c r="D54" s="175">
        <f>'2-Datos generales comunidades'!B52</f>
        <v>0</v>
      </c>
      <c r="E54" s="59">
        <f>'2-Datos generales comunidades'!C52</f>
        <v>0</v>
      </c>
      <c r="F54" s="14">
        <f>'2-Datos generales comunidades'!G52</f>
        <v>0</v>
      </c>
      <c r="G54" s="14">
        <f>'2-Datos generales comunidades'!F52</f>
        <v>0</v>
      </c>
      <c r="H54" s="14">
        <f>'2-Datos generales comunidades'!E52</f>
        <v>0</v>
      </c>
      <c r="I54" s="14" t="str">
        <f>IF('2-Datos generales comunidades'!D52="Gravity Fed System with Pump","bombeo",IF('2-Datos generales comunidades'!D52="Gravity Fed System","gravedad",IF(ISBLANK('2-Datos generales comunidades'!H52),"sin dato",IF(ISBLANK('2-Datos generales comunidades'!D52),"sin sistema","otro"))))</f>
        <v>sin dato</v>
      </c>
      <c r="J54" s="14" t="str">
        <f>IF(ISBLANK('2-Datos generales comunidades'!I52),"",'2-Datos generales comunidades'!I52)</f>
        <v/>
      </c>
      <c r="K54" s="68" t="str">
        <f>IF(ISBLANK('2-Datos generales comunidades'!H52),"",'2-Datos generales comunidades'!H52)</f>
        <v/>
      </c>
      <c r="L54" s="179"/>
      <c r="M54" s="181"/>
      <c r="N54" s="181"/>
      <c r="O54" s="181"/>
      <c r="P54" s="181"/>
      <c r="Q54" s="181"/>
      <c r="R54" s="181"/>
      <c r="S54" s="181"/>
      <c r="T54" s="181"/>
      <c r="U54" s="181"/>
      <c r="V54" s="181"/>
      <c r="W54" s="181"/>
      <c r="X54" s="181"/>
      <c r="Y54" s="181"/>
      <c r="Z54" s="181"/>
      <c r="AA54" s="181"/>
      <c r="AB54" s="181"/>
      <c r="AC54" s="182"/>
      <c r="AD54" s="183"/>
      <c r="AE54" s="184"/>
      <c r="AF54" s="184"/>
      <c r="AG54" s="184"/>
      <c r="AH54" s="184"/>
      <c r="AI54" s="184"/>
      <c r="AJ54" s="184"/>
      <c r="AK54" s="184"/>
      <c r="AL54" s="185"/>
      <c r="AM54" s="15" t="str">
        <f>IF(L54=1,'8 -Datos de referencia'!$B$16-('3- Datos generales'!$B$4-M54),"")</f>
        <v/>
      </c>
      <c r="AN54" s="14" t="str">
        <f>IF(N54=1,'8 -Datos de referencia'!$B$17-('3- Datos generales'!$B$4-O54),"")</f>
        <v/>
      </c>
      <c r="AO54" s="14" t="str">
        <f>IF(P54=1,'8 -Datos de referencia'!$B$18-('3- Datos generales'!$B$4-Q54),"")</f>
        <v/>
      </c>
      <c r="AP54" s="14" t="str">
        <f>IF(R54=1,'8 -Datos de referencia'!$B$19-('3- Datos generales'!$B$4-S54),"")</f>
        <v/>
      </c>
      <c r="AQ54" s="14" t="str">
        <f>IF(T54=1,'8 -Datos de referencia'!$B$20-('3- Datos generales'!$B$4-U54),"")</f>
        <v/>
      </c>
      <c r="AR54" s="14" t="str">
        <f>IF(V54=1,'8 -Datos de referencia'!$B$21-('3- Datos generales'!$B$4-W54),"")</f>
        <v/>
      </c>
      <c r="AS54" s="14" t="str">
        <f>IF(X54=1,'8 -Datos de referencia'!$B$22-('3- Datos generales'!$B$4-Y54),"")</f>
        <v/>
      </c>
      <c r="AT54" s="14" t="str">
        <f>IF(Z54=1,'8 -Datos de referencia'!$B$23-('3- Datos generales'!$B$4-AA54),"")</f>
        <v/>
      </c>
      <c r="AU54" s="26" t="str">
        <f>IF(AB54=1,'8 -Datos de referencia'!$B$24-('3- Datos generales'!$B$4-AC54),"")</f>
        <v/>
      </c>
      <c r="AV54" s="15" t="str">
        <f t="shared" si="4"/>
        <v>n/a</v>
      </c>
      <c r="AW54" s="14" t="str">
        <f t="shared" si="5"/>
        <v>Bajo Riesgo</v>
      </c>
      <c r="AX54" s="14" t="str">
        <f t="shared" si="6"/>
        <v>n/a</v>
      </c>
      <c r="AY54" s="26" t="str">
        <f t="shared" si="3"/>
        <v>n/a</v>
      </c>
    </row>
    <row r="55" spans="2:51" ht="15" customHeight="1" x14ac:dyDescent="0.25">
      <c r="B55" s="15"/>
      <c r="C55" s="59">
        <f>'2-Datos generales comunidades'!A53</f>
        <v>0</v>
      </c>
      <c r="D55" s="175">
        <f>'2-Datos generales comunidades'!B53</f>
        <v>0</v>
      </c>
      <c r="E55" s="60">
        <f>'2-Datos generales comunidades'!C53</f>
        <v>0</v>
      </c>
      <c r="F55" s="14">
        <f>'2-Datos generales comunidades'!G53</f>
        <v>0</v>
      </c>
      <c r="G55" s="14">
        <f>'2-Datos generales comunidades'!F53</f>
        <v>0</v>
      </c>
      <c r="H55" s="14">
        <f>'2-Datos generales comunidades'!E53</f>
        <v>0</v>
      </c>
      <c r="I55" s="14" t="str">
        <f>IF('2-Datos generales comunidades'!D53="Gravity Fed System with Pump","bombeo",IF('2-Datos generales comunidades'!D53="Gravity Fed System","gravedad",IF(ISBLANK('2-Datos generales comunidades'!H53),"sin dato",IF(ISBLANK('2-Datos generales comunidades'!D53),"sin sistema","otro"))))</f>
        <v>sin dato</v>
      </c>
      <c r="J55" s="14" t="str">
        <f>IF(ISBLANK('2-Datos generales comunidades'!I53),"",'2-Datos generales comunidades'!I53)</f>
        <v/>
      </c>
      <c r="K55" s="68" t="str">
        <f>IF(ISBLANK('2-Datos generales comunidades'!H53),"",'2-Datos generales comunidades'!H53)</f>
        <v/>
      </c>
      <c r="L55" s="179"/>
      <c r="M55" s="181"/>
      <c r="N55" s="181"/>
      <c r="O55" s="181"/>
      <c r="P55" s="181"/>
      <c r="Q55" s="181"/>
      <c r="R55" s="181"/>
      <c r="S55" s="181"/>
      <c r="T55" s="181"/>
      <c r="U55" s="181"/>
      <c r="V55" s="181"/>
      <c r="W55" s="181"/>
      <c r="X55" s="181"/>
      <c r="Y55" s="181"/>
      <c r="Z55" s="181"/>
      <c r="AA55" s="181"/>
      <c r="AB55" s="181"/>
      <c r="AC55" s="182"/>
      <c r="AD55" s="183"/>
      <c r="AE55" s="184"/>
      <c r="AF55" s="184"/>
      <c r="AG55" s="184"/>
      <c r="AH55" s="184"/>
      <c r="AI55" s="184"/>
      <c r="AJ55" s="184"/>
      <c r="AK55" s="184"/>
      <c r="AL55" s="185"/>
      <c r="AM55" s="15" t="str">
        <f>IF(L55=1,'8 -Datos de referencia'!$B$16-('3- Datos generales'!$B$4-M55),"")</f>
        <v/>
      </c>
      <c r="AN55" s="14" t="str">
        <f>IF(N55=1,'8 -Datos de referencia'!$B$17-('3- Datos generales'!$B$4-O55),"")</f>
        <v/>
      </c>
      <c r="AO55" s="14" t="str">
        <f>IF(P55=1,'8 -Datos de referencia'!$B$18-('3- Datos generales'!$B$4-Q55),"")</f>
        <v/>
      </c>
      <c r="AP55" s="14" t="str">
        <f>IF(R55=1,'8 -Datos de referencia'!$B$19-('3- Datos generales'!$B$4-S55),"")</f>
        <v/>
      </c>
      <c r="AQ55" s="14" t="str">
        <f>IF(T55=1,'8 -Datos de referencia'!$B$20-('3- Datos generales'!$B$4-U55),"")</f>
        <v/>
      </c>
      <c r="AR55" s="14" t="str">
        <f>IF(V55=1,'8 -Datos de referencia'!$B$21-('3- Datos generales'!$B$4-W55),"")</f>
        <v/>
      </c>
      <c r="AS55" s="14" t="str">
        <f>IF(X55=1,'8 -Datos de referencia'!$B$22-('3- Datos generales'!$B$4-Y55),"")</f>
        <v/>
      </c>
      <c r="AT55" s="14" t="str">
        <f>IF(Z55=1,'8 -Datos de referencia'!$B$23-('3- Datos generales'!$B$4-AA55),"")</f>
        <v/>
      </c>
      <c r="AU55" s="26" t="str">
        <f>IF(AB55=1,'8 -Datos de referencia'!$B$24-('3- Datos generales'!$B$4-AC55),"")</f>
        <v/>
      </c>
      <c r="AV55" s="15" t="str">
        <f t="shared" si="4"/>
        <v>n/a</v>
      </c>
      <c r="AW55" s="14" t="str">
        <f t="shared" si="5"/>
        <v>Bajo Riesgo</v>
      </c>
      <c r="AX55" s="14" t="str">
        <f t="shared" si="6"/>
        <v>n/a</v>
      </c>
      <c r="AY55" s="26" t="str">
        <f t="shared" si="3"/>
        <v>n/a</v>
      </c>
    </row>
    <row r="56" spans="2:51" ht="15" customHeight="1" x14ac:dyDescent="0.25">
      <c r="B56" s="15"/>
      <c r="C56" s="59">
        <f>'2-Datos generales comunidades'!A54</f>
        <v>0</v>
      </c>
      <c r="D56" s="175">
        <f>'2-Datos generales comunidades'!B54</f>
        <v>0</v>
      </c>
      <c r="E56" s="59">
        <f>'2-Datos generales comunidades'!C54</f>
        <v>0</v>
      </c>
      <c r="F56" s="14">
        <f>'2-Datos generales comunidades'!G54</f>
        <v>0</v>
      </c>
      <c r="G56" s="14">
        <f>'2-Datos generales comunidades'!F54</f>
        <v>0</v>
      </c>
      <c r="H56" s="14">
        <f>'2-Datos generales comunidades'!E54</f>
        <v>0</v>
      </c>
      <c r="I56" s="14" t="str">
        <f>IF('2-Datos generales comunidades'!D54="Gravity Fed System with Pump","bombeo",IF('2-Datos generales comunidades'!D54="Gravity Fed System","gravedad",IF(ISBLANK('2-Datos generales comunidades'!H54),"sin dato",IF(ISBLANK('2-Datos generales comunidades'!D54),"sin sistema","otro"))))</f>
        <v>sin dato</v>
      </c>
      <c r="J56" s="14" t="str">
        <f>IF(ISBLANK('2-Datos generales comunidades'!I54),"",'2-Datos generales comunidades'!I54)</f>
        <v/>
      </c>
      <c r="K56" s="68" t="str">
        <f>IF(ISBLANK('2-Datos generales comunidades'!H54),"",'2-Datos generales comunidades'!H54)</f>
        <v/>
      </c>
      <c r="L56" s="179"/>
      <c r="M56" s="181"/>
      <c r="N56" s="181"/>
      <c r="O56" s="181"/>
      <c r="P56" s="181"/>
      <c r="Q56" s="181"/>
      <c r="R56" s="181"/>
      <c r="S56" s="181"/>
      <c r="T56" s="181"/>
      <c r="U56" s="181"/>
      <c r="V56" s="181"/>
      <c r="W56" s="181"/>
      <c r="X56" s="181"/>
      <c r="Y56" s="181"/>
      <c r="Z56" s="181"/>
      <c r="AA56" s="181"/>
      <c r="AB56" s="181"/>
      <c r="AC56" s="182"/>
      <c r="AD56" s="183"/>
      <c r="AE56" s="184"/>
      <c r="AF56" s="184"/>
      <c r="AG56" s="184"/>
      <c r="AH56" s="184"/>
      <c r="AI56" s="184"/>
      <c r="AJ56" s="184"/>
      <c r="AK56" s="184"/>
      <c r="AL56" s="185"/>
      <c r="AM56" s="15" t="str">
        <f>IF(L56=1,'8 -Datos de referencia'!$B$16-('3- Datos generales'!$B$4-M56),"")</f>
        <v/>
      </c>
      <c r="AN56" s="14" t="str">
        <f>IF(N56=1,'8 -Datos de referencia'!$B$17-('3- Datos generales'!$B$4-O56),"")</f>
        <v/>
      </c>
      <c r="AO56" s="14" t="str">
        <f>IF(P56=1,'8 -Datos de referencia'!$B$18-('3- Datos generales'!$B$4-Q56),"")</f>
        <v/>
      </c>
      <c r="AP56" s="14" t="str">
        <f>IF(R56=1,'8 -Datos de referencia'!$B$19-('3- Datos generales'!$B$4-S56),"")</f>
        <v/>
      </c>
      <c r="AQ56" s="14" t="str">
        <f>IF(T56=1,'8 -Datos de referencia'!$B$20-('3- Datos generales'!$B$4-U56),"")</f>
        <v/>
      </c>
      <c r="AR56" s="14" t="str">
        <f>IF(V56=1,'8 -Datos de referencia'!$B$21-('3- Datos generales'!$B$4-W56),"")</f>
        <v/>
      </c>
      <c r="AS56" s="14" t="str">
        <f>IF(X56=1,'8 -Datos de referencia'!$B$22-('3- Datos generales'!$B$4-Y56),"")</f>
        <v/>
      </c>
      <c r="AT56" s="14" t="str">
        <f>IF(Z56=1,'8 -Datos de referencia'!$B$23-('3- Datos generales'!$B$4-AA56),"")</f>
        <v/>
      </c>
      <c r="AU56" s="26" t="str">
        <f>IF(AB56=1,'8 -Datos de referencia'!$B$24-('3- Datos generales'!$B$4-AC56),"")</f>
        <v/>
      </c>
      <c r="AV56" s="15" t="str">
        <f t="shared" si="4"/>
        <v>n/a</v>
      </c>
      <c r="AW56" s="14" t="str">
        <f t="shared" si="5"/>
        <v>Bajo Riesgo</v>
      </c>
      <c r="AX56" s="14" t="str">
        <f t="shared" si="6"/>
        <v>n/a</v>
      </c>
      <c r="AY56" s="26" t="str">
        <f t="shared" si="3"/>
        <v>n/a</v>
      </c>
    </row>
    <row r="57" spans="2:51" ht="15" customHeight="1" x14ac:dyDescent="0.25">
      <c r="B57" s="15"/>
      <c r="C57" s="59">
        <f>'2-Datos generales comunidades'!A55</f>
        <v>0</v>
      </c>
      <c r="D57" s="175">
        <f>'2-Datos generales comunidades'!B55</f>
        <v>0</v>
      </c>
      <c r="E57" s="59">
        <f>'2-Datos generales comunidades'!C55</f>
        <v>0</v>
      </c>
      <c r="F57" s="14">
        <f>'2-Datos generales comunidades'!G55</f>
        <v>0</v>
      </c>
      <c r="G57" s="14">
        <f>'2-Datos generales comunidades'!F55</f>
        <v>0</v>
      </c>
      <c r="H57" s="14">
        <f>'2-Datos generales comunidades'!E55</f>
        <v>0</v>
      </c>
      <c r="I57" s="14" t="str">
        <f>IF('2-Datos generales comunidades'!D55="Gravity Fed System with Pump","bombeo",IF('2-Datos generales comunidades'!D55="Gravity Fed System","gravedad",IF(ISBLANK('2-Datos generales comunidades'!H55),"sin dato",IF(ISBLANK('2-Datos generales comunidades'!D55),"sin sistema","otro"))))</f>
        <v>sin dato</v>
      </c>
      <c r="J57" s="14" t="str">
        <f>IF(ISBLANK('2-Datos generales comunidades'!I55),"",'2-Datos generales comunidades'!I55)</f>
        <v/>
      </c>
      <c r="K57" s="68" t="str">
        <f>IF(ISBLANK('2-Datos generales comunidades'!H55),"",'2-Datos generales comunidades'!H55)</f>
        <v/>
      </c>
      <c r="L57" s="179"/>
      <c r="M57" s="181"/>
      <c r="N57" s="181"/>
      <c r="O57" s="181"/>
      <c r="P57" s="181"/>
      <c r="Q57" s="181"/>
      <c r="R57" s="181"/>
      <c r="S57" s="181"/>
      <c r="T57" s="181"/>
      <c r="U57" s="181"/>
      <c r="V57" s="181"/>
      <c r="W57" s="181"/>
      <c r="X57" s="181"/>
      <c r="Y57" s="181"/>
      <c r="Z57" s="181"/>
      <c r="AA57" s="181"/>
      <c r="AB57" s="181"/>
      <c r="AC57" s="182"/>
      <c r="AD57" s="183"/>
      <c r="AE57" s="184"/>
      <c r="AF57" s="184"/>
      <c r="AG57" s="184"/>
      <c r="AH57" s="184"/>
      <c r="AI57" s="184"/>
      <c r="AJ57" s="184"/>
      <c r="AK57" s="184"/>
      <c r="AL57" s="185"/>
      <c r="AM57" s="15" t="str">
        <f>IF(L57=1,'8 -Datos de referencia'!$B$16-('3- Datos generales'!$B$4-M57),"")</f>
        <v/>
      </c>
      <c r="AN57" s="14" t="str">
        <f>IF(N57=1,'8 -Datos de referencia'!$B$17-('3- Datos generales'!$B$4-O57),"")</f>
        <v/>
      </c>
      <c r="AO57" s="14" t="str">
        <f>IF(P57=1,'8 -Datos de referencia'!$B$18-('3- Datos generales'!$B$4-Q57),"")</f>
        <v/>
      </c>
      <c r="AP57" s="14" t="str">
        <f>IF(R57=1,'8 -Datos de referencia'!$B$19-('3- Datos generales'!$B$4-S57),"")</f>
        <v/>
      </c>
      <c r="AQ57" s="14" t="str">
        <f>IF(T57=1,'8 -Datos de referencia'!$B$20-('3- Datos generales'!$B$4-U57),"")</f>
        <v/>
      </c>
      <c r="AR57" s="14" t="str">
        <f>IF(V57=1,'8 -Datos de referencia'!$B$21-('3- Datos generales'!$B$4-W57),"")</f>
        <v/>
      </c>
      <c r="AS57" s="14" t="str">
        <f>IF(X57=1,'8 -Datos de referencia'!$B$22-('3- Datos generales'!$B$4-Y57),"")</f>
        <v/>
      </c>
      <c r="AT57" s="14" t="str">
        <f>IF(Z57=1,'8 -Datos de referencia'!$B$23-('3- Datos generales'!$B$4-AA57),"")</f>
        <v/>
      </c>
      <c r="AU57" s="26" t="str">
        <f>IF(AB57=1,'8 -Datos de referencia'!$B$24-('3- Datos generales'!$B$4-AC57),"")</f>
        <v/>
      </c>
      <c r="AV57" s="15" t="str">
        <f t="shared" si="4"/>
        <v>n/a</v>
      </c>
      <c r="AW57" s="14" t="str">
        <f t="shared" si="5"/>
        <v>Bajo Riesgo</v>
      </c>
      <c r="AX57" s="14" t="str">
        <f t="shared" si="6"/>
        <v>n/a</v>
      </c>
      <c r="AY57" s="26" t="str">
        <f t="shared" si="3"/>
        <v>n/a</v>
      </c>
    </row>
    <row r="58" spans="2:51" ht="15" customHeight="1" x14ac:dyDescent="0.25">
      <c r="B58" s="15"/>
      <c r="C58" s="59">
        <f>'2-Datos generales comunidades'!A56</f>
        <v>0</v>
      </c>
      <c r="D58" s="175">
        <f>'2-Datos generales comunidades'!B56</f>
        <v>0</v>
      </c>
      <c r="E58" s="59">
        <f>'2-Datos generales comunidades'!C56</f>
        <v>0</v>
      </c>
      <c r="F58" s="14">
        <f>'2-Datos generales comunidades'!G56</f>
        <v>0</v>
      </c>
      <c r="G58" s="14">
        <f>'2-Datos generales comunidades'!F56</f>
        <v>0</v>
      </c>
      <c r="H58" s="14">
        <f>'2-Datos generales comunidades'!E56</f>
        <v>0</v>
      </c>
      <c r="I58" s="14" t="str">
        <f>IF('2-Datos generales comunidades'!D56="Gravity Fed System with Pump","bombeo",IF('2-Datos generales comunidades'!D56="Gravity Fed System","gravedad",IF(ISBLANK('2-Datos generales comunidades'!H56),"sin dato",IF(ISBLANK('2-Datos generales comunidades'!D56),"sin sistema","otro"))))</f>
        <v>sin dato</v>
      </c>
      <c r="J58" s="14" t="str">
        <f>IF(ISBLANK('2-Datos generales comunidades'!I56),"",'2-Datos generales comunidades'!I56)</f>
        <v/>
      </c>
      <c r="K58" s="68" t="str">
        <f>IF(ISBLANK('2-Datos generales comunidades'!H56),"",'2-Datos generales comunidades'!H56)</f>
        <v/>
      </c>
      <c r="L58" s="179"/>
      <c r="M58" s="181"/>
      <c r="N58" s="181"/>
      <c r="O58" s="181"/>
      <c r="P58" s="181"/>
      <c r="Q58" s="181"/>
      <c r="R58" s="181"/>
      <c r="S58" s="181"/>
      <c r="T58" s="181"/>
      <c r="U58" s="181"/>
      <c r="V58" s="181"/>
      <c r="W58" s="181"/>
      <c r="X58" s="181"/>
      <c r="Y58" s="181"/>
      <c r="Z58" s="181"/>
      <c r="AA58" s="181"/>
      <c r="AB58" s="181"/>
      <c r="AC58" s="182"/>
      <c r="AD58" s="183"/>
      <c r="AE58" s="184"/>
      <c r="AF58" s="184"/>
      <c r="AG58" s="184"/>
      <c r="AH58" s="184"/>
      <c r="AI58" s="184"/>
      <c r="AJ58" s="184"/>
      <c r="AK58" s="184"/>
      <c r="AL58" s="185"/>
      <c r="AM58" s="15" t="str">
        <f>IF(L58=1,'8 -Datos de referencia'!$B$16-('3- Datos generales'!$B$4-M58),"")</f>
        <v/>
      </c>
      <c r="AN58" s="14" t="str">
        <f>IF(N58=1,'8 -Datos de referencia'!$B$17-('3- Datos generales'!$B$4-O58),"")</f>
        <v/>
      </c>
      <c r="AO58" s="14" t="str">
        <f>IF(P58=1,'8 -Datos de referencia'!$B$18-('3- Datos generales'!$B$4-Q58),"")</f>
        <v/>
      </c>
      <c r="AP58" s="14" t="str">
        <f>IF(R58=1,'8 -Datos de referencia'!$B$19-('3- Datos generales'!$B$4-S58),"")</f>
        <v/>
      </c>
      <c r="AQ58" s="14" t="str">
        <f>IF(T58=1,'8 -Datos de referencia'!$B$20-('3- Datos generales'!$B$4-U58),"")</f>
        <v/>
      </c>
      <c r="AR58" s="14" t="str">
        <f>IF(V58=1,'8 -Datos de referencia'!$B$21-('3- Datos generales'!$B$4-W58),"")</f>
        <v/>
      </c>
      <c r="AS58" s="14" t="str">
        <f>IF(X58=1,'8 -Datos de referencia'!$B$22-('3- Datos generales'!$B$4-Y58),"")</f>
        <v/>
      </c>
      <c r="AT58" s="14" t="str">
        <f>IF(Z58=1,'8 -Datos de referencia'!$B$23-('3- Datos generales'!$B$4-AA58),"")</f>
        <v/>
      </c>
      <c r="AU58" s="26" t="str">
        <f>IF(AB58=1,'8 -Datos de referencia'!$B$24-('3- Datos generales'!$B$4-AC58),"")</f>
        <v/>
      </c>
      <c r="AV58" s="15" t="str">
        <f t="shared" si="4"/>
        <v>n/a</v>
      </c>
      <c r="AW58" s="14" t="str">
        <f t="shared" si="5"/>
        <v>Bajo Riesgo</v>
      </c>
      <c r="AX58" s="14" t="str">
        <f t="shared" si="6"/>
        <v>n/a</v>
      </c>
      <c r="AY58" s="26" t="str">
        <f t="shared" si="3"/>
        <v>n/a</v>
      </c>
    </row>
    <row r="59" spans="2:51" ht="15" customHeight="1" x14ac:dyDescent="0.25">
      <c r="B59" s="15"/>
      <c r="C59" s="59">
        <f>'2-Datos generales comunidades'!A57</f>
        <v>0</v>
      </c>
      <c r="D59" s="175">
        <f>'2-Datos generales comunidades'!B57</f>
        <v>0</v>
      </c>
      <c r="E59" s="59">
        <f>'2-Datos generales comunidades'!C57</f>
        <v>0</v>
      </c>
      <c r="F59" s="14">
        <f>'2-Datos generales comunidades'!G57</f>
        <v>0</v>
      </c>
      <c r="G59" s="14">
        <f>'2-Datos generales comunidades'!F57</f>
        <v>0</v>
      </c>
      <c r="H59" s="14">
        <f>'2-Datos generales comunidades'!E57</f>
        <v>0</v>
      </c>
      <c r="I59" s="14" t="str">
        <f>IF('2-Datos generales comunidades'!D57="Gravity Fed System with Pump","bombeo",IF('2-Datos generales comunidades'!D57="Gravity Fed System","gravedad",IF(ISBLANK('2-Datos generales comunidades'!H57),"sin dato",IF(ISBLANK('2-Datos generales comunidades'!D57),"sin sistema","otro"))))</f>
        <v>sin dato</v>
      </c>
      <c r="J59" s="14" t="str">
        <f>IF(ISBLANK('2-Datos generales comunidades'!I57),"",'2-Datos generales comunidades'!I57)</f>
        <v/>
      </c>
      <c r="K59" s="68" t="str">
        <f>IF(ISBLANK('2-Datos generales comunidades'!H57),"",'2-Datos generales comunidades'!H57)</f>
        <v/>
      </c>
      <c r="L59" s="179"/>
      <c r="M59" s="181"/>
      <c r="N59" s="181"/>
      <c r="O59" s="181"/>
      <c r="P59" s="181"/>
      <c r="Q59" s="181"/>
      <c r="R59" s="181"/>
      <c r="S59" s="181"/>
      <c r="T59" s="181"/>
      <c r="U59" s="181"/>
      <c r="V59" s="181"/>
      <c r="W59" s="181"/>
      <c r="X59" s="181"/>
      <c r="Y59" s="181"/>
      <c r="Z59" s="181"/>
      <c r="AA59" s="181"/>
      <c r="AB59" s="181"/>
      <c r="AC59" s="182"/>
      <c r="AD59" s="183"/>
      <c r="AE59" s="184"/>
      <c r="AF59" s="184"/>
      <c r="AG59" s="184"/>
      <c r="AH59" s="184"/>
      <c r="AI59" s="184"/>
      <c r="AJ59" s="184"/>
      <c r="AK59" s="184"/>
      <c r="AL59" s="185"/>
      <c r="AM59" s="15" t="str">
        <f>IF(L59=1,'8 -Datos de referencia'!$B$16-('3- Datos generales'!$B$4-M59),"")</f>
        <v/>
      </c>
      <c r="AN59" s="14" t="str">
        <f>IF(N59=1,'8 -Datos de referencia'!$B$17-('3- Datos generales'!$B$4-O59),"")</f>
        <v/>
      </c>
      <c r="AO59" s="14" t="str">
        <f>IF(P59=1,'8 -Datos de referencia'!$B$18-('3- Datos generales'!$B$4-Q59),"")</f>
        <v/>
      </c>
      <c r="AP59" s="14" t="str">
        <f>IF(R59=1,'8 -Datos de referencia'!$B$19-('3- Datos generales'!$B$4-S59),"")</f>
        <v/>
      </c>
      <c r="AQ59" s="14" t="str">
        <f>IF(T59=1,'8 -Datos de referencia'!$B$20-('3- Datos generales'!$B$4-U59),"")</f>
        <v/>
      </c>
      <c r="AR59" s="14" t="str">
        <f>IF(V59=1,'8 -Datos de referencia'!$B$21-('3- Datos generales'!$B$4-W59),"")</f>
        <v/>
      </c>
      <c r="AS59" s="14" t="str">
        <f>IF(X59=1,'8 -Datos de referencia'!$B$22-('3- Datos generales'!$B$4-Y59),"")</f>
        <v/>
      </c>
      <c r="AT59" s="14" t="str">
        <f>IF(Z59=1,'8 -Datos de referencia'!$B$23-('3- Datos generales'!$B$4-AA59),"")</f>
        <v/>
      </c>
      <c r="AU59" s="26" t="str">
        <f>IF(AB59=1,'8 -Datos de referencia'!$B$24-('3- Datos generales'!$B$4-AC59),"")</f>
        <v/>
      </c>
      <c r="AV59" s="15" t="str">
        <f t="shared" si="4"/>
        <v>n/a</v>
      </c>
      <c r="AW59" s="14" t="str">
        <f t="shared" si="5"/>
        <v>Bajo Riesgo</v>
      </c>
      <c r="AX59" s="14" t="str">
        <f t="shared" si="6"/>
        <v>n/a</v>
      </c>
      <c r="AY59" s="26" t="str">
        <f t="shared" si="3"/>
        <v>n/a</v>
      </c>
    </row>
    <row r="60" spans="2:51" ht="15" customHeight="1" x14ac:dyDescent="0.25">
      <c r="B60" s="15"/>
      <c r="C60" s="59">
        <f>'2-Datos generales comunidades'!A58</f>
        <v>0</v>
      </c>
      <c r="D60" s="175">
        <f>'2-Datos generales comunidades'!B58</f>
        <v>0</v>
      </c>
      <c r="E60" s="59">
        <f>'2-Datos generales comunidades'!C58</f>
        <v>0</v>
      </c>
      <c r="F60" s="14">
        <f>'2-Datos generales comunidades'!G58</f>
        <v>0</v>
      </c>
      <c r="G60" s="14">
        <f>'2-Datos generales comunidades'!F58</f>
        <v>0</v>
      </c>
      <c r="H60" s="14">
        <f>'2-Datos generales comunidades'!E58</f>
        <v>0</v>
      </c>
      <c r="I60" s="14" t="str">
        <f>IF('2-Datos generales comunidades'!D58="Gravity Fed System with Pump","bombeo",IF('2-Datos generales comunidades'!D58="Gravity Fed System","gravedad",IF(ISBLANK('2-Datos generales comunidades'!H58),"sin dato",IF(ISBLANK('2-Datos generales comunidades'!D58),"sin sistema","otro"))))</f>
        <v>sin dato</v>
      </c>
      <c r="J60" s="14" t="str">
        <f>IF(ISBLANK('2-Datos generales comunidades'!I58),"",'2-Datos generales comunidades'!I58)</f>
        <v/>
      </c>
      <c r="K60" s="68" t="str">
        <f>IF(ISBLANK('2-Datos generales comunidades'!H58),"",'2-Datos generales comunidades'!H58)</f>
        <v/>
      </c>
      <c r="L60" s="179"/>
      <c r="M60" s="181"/>
      <c r="N60" s="181"/>
      <c r="O60" s="181"/>
      <c r="P60" s="181"/>
      <c r="Q60" s="181"/>
      <c r="R60" s="181"/>
      <c r="S60" s="181"/>
      <c r="T60" s="181"/>
      <c r="U60" s="181"/>
      <c r="V60" s="181"/>
      <c r="W60" s="181"/>
      <c r="X60" s="181"/>
      <c r="Y60" s="181"/>
      <c r="Z60" s="181"/>
      <c r="AA60" s="181"/>
      <c r="AB60" s="181"/>
      <c r="AC60" s="182"/>
      <c r="AD60" s="183"/>
      <c r="AE60" s="184"/>
      <c r="AF60" s="184"/>
      <c r="AG60" s="184"/>
      <c r="AH60" s="184"/>
      <c r="AI60" s="184"/>
      <c r="AJ60" s="184"/>
      <c r="AK60" s="184"/>
      <c r="AL60" s="185"/>
      <c r="AM60" s="15" t="str">
        <f>IF(L60=1,'8 -Datos de referencia'!$B$16-('3- Datos generales'!$B$4-M60),"")</f>
        <v/>
      </c>
      <c r="AN60" s="14" t="str">
        <f>IF(N60=1,'8 -Datos de referencia'!$B$17-('3- Datos generales'!$B$4-O60),"")</f>
        <v/>
      </c>
      <c r="AO60" s="14" t="str">
        <f>IF(P60=1,'8 -Datos de referencia'!$B$18-('3- Datos generales'!$B$4-Q60),"")</f>
        <v/>
      </c>
      <c r="AP60" s="14" t="str">
        <f>IF(R60=1,'8 -Datos de referencia'!$B$19-('3- Datos generales'!$B$4-S60),"")</f>
        <v/>
      </c>
      <c r="AQ60" s="14" t="str">
        <f>IF(T60=1,'8 -Datos de referencia'!$B$20-('3- Datos generales'!$B$4-U60),"")</f>
        <v/>
      </c>
      <c r="AR60" s="14" t="str">
        <f>IF(V60=1,'8 -Datos de referencia'!$B$21-('3- Datos generales'!$B$4-W60),"")</f>
        <v/>
      </c>
      <c r="AS60" s="14" t="str">
        <f>IF(X60=1,'8 -Datos de referencia'!$B$22-('3- Datos generales'!$B$4-Y60),"")</f>
        <v/>
      </c>
      <c r="AT60" s="14" t="str">
        <f>IF(Z60=1,'8 -Datos de referencia'!$B$23-('3- Datos generales'!$B$4-AA60),"")</f>
        <v/>
      </c>
      <c r="AU60" s="26" t="str">
        <f>IF(AB60=1,'8 -Datos de referencia'!$B$24-('3- Datos generales'!$B$4-AC60),"")</f>
        <v/>
      </c>
      <c r="AV60" s="15" t="str">
        <f t="shared" si="4"/>
        <v>n/a</v>
      </c>
      <c r="AW60" s="14" t="str">
        <f t="shared" si="5"/>
        <v>Bajo Riesgo</v>
      </c>
      <c r="AX60" s="14" t="str">
        <f t="shared" si="6"/>
        <v>n/a</v>
      </c>
      <c r="AY60" s="26" t="str">
        <f t="shared" si="3"/>
        <v>n/a</v>
      </c>
    </row>
    <row r="61" spans="2:51" ht="15" customHeight="1" x14ac:dyDescent="0.25">
      <c r="B61" s="15"/>
      <c r="C61" s="59">
        <f>'2-Datos generales comunidades'!A59</f>
        <v>0</v>
      </c>
      <c r="D61" s="175">
        <f>'2-Datos generales comunidades'!B59</f>
        <v>0</v>
      </c>
      <c r="E61" s="59">
        <f>'2-Datos generales comunidades'!C59</f>
        <v>0</v>
      </c>
      <c r="F61" s="14">
        <f>'2-Datos generales comunidades'!G59</f>
        <v>0</v>
      </c>
      <c r="G61" s="14">
        <f>'2-Datos generales comunidades'!F59</f>
        <v>0</v>
      </c>
      <c r="H61" s="14">
        <f>'2-Datos generales comunidades'!E59</f>
        <v>0</v>
      </c>
      <c r="I61" s="14" t="str">
        <f>IF('2-Datos generales comunidades'!D59="Gravity Fed System with Pump","bombeo",IF('2-Datos generales comunidades'!D59="Gravity Fed System","gravedad",IF(ISBLANK('2-Datos generales comunidades'!H59),"sin dato",IF(ISBLANK('2-Datos generales comunidades'!D59),"sin sistema","otro"))))</f>
        <v>sin dato</v>
      </c>
      <c r="J61" s="14" t="str">
        <f>IF(ISBLANK('2-Datos generales comunidades'!I59),"",'2-Datos generales comunidades'!I59)</f>
        <v/>
      </c>
      <c r="K61" s="68" t="str">
        <f>IF(ISBLANK('2-Datos generales comunidades'!H59),"",'2-Datos generales comunidades'!H59)</f>
        <v/>
      </c>
      <c r="L61" s="179"/>
      <c r="M61" s="181"/>
      <c r="N61" s="181"/>
      <c r="O61" s="181"/>
      <c r="P61" s="181"/>
      <c r="Q61" s="181"/>
      <c r="R61" s="181"/>
      <c r="S61" s="181"/>
      <c r="T61" s="181"/>
      <c r="U61" s="181"/>
      <c r="V61" s="181"/>
      <c r="W61" s="181"/>
      <c r="X61" s="181"/>
      <c r="Y61" s="181"/>
      <c r="Z61" s="181"/>
      <c r="AA61" s="181"/>
      <c r="AB61" s="181"/>
      <c r="AC61" s="182"/>
      <c r="AD61" s="183"/>
      <c r="AE61" s="184"/>
      <c r="AF61" s="184"/>
      <c r="AG61" s="184"/>
      <c r="AH61" s="184"/>
      <c r="AI61" s="184"/>
      <c r="AJ61" s="184"/>
      <c r="AK61" s="184"/>
      <c r="AL61" s="185"/>
      <c r="AM61" s="15" t="str">
        <f>IF(L61=1,'8 -Datos de referencia'!$B$16-('3- Datos generales'!$B$4-M61),"")</f>
        <v/>
      </c>
      <c r="AN61" s="14" t="str">
        <f>IF(N61=1,'8 -Datos de referencia'!$B$17-('3- Datos generales'!$B$4-O61),"")</f>
        <v/>
      </c>
      <c r="AO61" s="14" t="str">
        <f>IF(P61=1,'8 -Datos de referencia'!$B$18-('3- Datos generales'!$B$4-Q61),"")</f>
        <v/>
      </c>
      <c r="AP61" s="14" t="str">
        <f>IF(R61=1,'8 -Datos de referencia'!$B$19-('3- Datos generales'!$B$4-S61),"")</f>
        <v/>
      </c>
      <c r="AQ61" s="14" t="str">
        <f>IF(T61=1,'8 -Datos de referencia'!$B$20-('3- Datos generales'!$B$4-U61),"")</f>
        <v/>
      </c>
      <c r="AR61" s="14" t="str">
        <f>IF(V61=1,'8 -Datos de referencia'!$B$21-('3- Datos generales'!$B$4-W61),"")</f>
        <v/>
      </c>
      <c r="AS61" s="14" t="str">
        <f>IF(X61=1,'8 -Datos de referencia'!$B$22-('3- Datos generales'!$B$4-Y61),"")</f>
        <v/>
      </c>
      <c r="AT61" s="14" t="str">
        <f>IF(Z61=1,'8 -Datos de referencia'!$B$23-('3- Datos generales'!$B$4-AA61),"")</f>
        <v/>
      </c>
      <c r="AU61" s="26" t="str">
        <f>IF(AB61=1,'8 -Datos de referencia'!$B$24-('3- Datos generales'!$B$4-AC61),"")</f>
        <v/>
      </c>
      <c r="AV61" s="15" t="str">
        <f t="shared" si="4"/>
        <v>n/a</v>
      </c>
      <c r="AW61" s="14" t="str">
        <f t="shared" si="5"/>
        <v>Bajo Riesgo</v>
      </c>
      <c r="AX61" s="14" t="str">
        <f t="shared" si="6"/>
        <v>n/a</v>
      </c>
      <c r="AY61" s="26" t="str">
        <f t="shared" si="3"/>
        <v>n/a</v>
      </c>
    </row>
    <row r="62" spans="2:51" ht="15" customHeight="1" x14ac:dyDescent="0.25">
      <c r="B62" s="15"/>
      <c r="C62" s="59">
        <f>'2-Datos generales comunidades'!A60</f>
        <v>0</v>
      </c>
      <c r="D62" s="175">
        <f>'2-Datos generales comunidades'!B60</f>
        <v>0</v>
      </c>
      <c r="E62" s="59">
        <f>'2-Datos generales comunidades'!C60</f>
        <v>0</v>
      </c>
      <c r="F62" s="14">
        <f>'2-Datos generales comunidades'!G60</f>
        <v>0</v>
      </c>
      <c r="G62" s="14">
        <f>'2-Datos generales comunidades'!F60</f>
        <v>0</v>
      </c>
      <c r="H62" s="14">
        <f>'2-Datos generales comunidades'!E60</f>
        <v>0</v>
      </c>
      <c r="I62" s="14" t="str">
        <f>IF('2-Datos generales comunidades'!D60="Gravity Fed System with Pump","bombeo",IF('2-Datos generales comunidades'!D60="Gravity Fed System","gravedad",IF(ISBLANK('2-Datos generales comunidades'!H60),"sin dato",IF(ISBLANK('2-Datos generales comunidades'!D60),"sin sistema","otro"))))</f>
        <v>sin dato</v>
      </c>
      <c r="J62" s="14" t="str">
        <f>IF(ISBLANK('2-Datos generales comunidades'!I60),"",'2-Datos generales comunidades'!I60)</f>
        <v/>
      </c>
      <c r="K62" s="68" t="str">
        <f>IF(ISBLANK('2-Datos generales comunidades'!H60),"",'2-Datos generales comunidades'!H60)</f>
        <v/>
      </c>
      <c r="L62" s="179"/>
      <c r="M62" s="181"/>
      <c r="N62" s="181"/>
      <c r="O62" s="181"/>
      <c r="P62" s="181"/>
      <c r="Q62" s="181"/>
      <c r="R62" s="181"/>
      <c r="S62" s="181"/>
      <c r="T62" s="181"/>
      <c r="U62" s="181"/>
      <c r="V62" s="181"/>
      <c r="W62" s="181"/>
      <c r="X62" s="181"/>
      <c r="Y62" s="181"/>
      <c r="Z62" s="181"/>
      <c r="AA62" s="181"/>
      <c r="AB62" s="181"/>
      <c r="AC62" s="182"/>
      <c r="AD62" s="183"/>
      <c r="AE62" s="184"/>
      <c r="AF62" s="184"/>
      <c r="AG62" s="184"/>
      <c r="AH62" s="184"/>
      <c r="AI62" s="184"/>
      <c r="AJ62" s="184"/>
      <c r="AK62" s="184"/>
      <c r="AL62" s="185"/>
      <c r="AM62" s="15" t="str">
        <f>IF(L62=1,'8 -Datos de referencia'!$B$16-('3- Datos generales'!$B$4-M62),"")</f>
        <v/>
      </c>
      <c r="AN62" s="14" t="str">
        <f>IF(N62=1,'8 -Datos de referencia'!$B$17-('3- Datos generales'!$B$4-O62),"")</f>
        <v/>
      </c>
      <c r="AO62" s="14" t="str">
        <f>IF(P62=1,'8 -Datos de referencia'!$B$18-('3- Datos generales'!$B$4-Q62),"")</f>
        <v/>
      </c>
      <c r="AP62" s="14" t="str">
        <f>IF(R62=1,'8 -Datos de referencia'!$B$19-('3- Datos generales'!$B$4-S62),"")</f>
        <v/>
      </c>
      <c r="AQ62" s="14" t="str">
        <f>IF(T62=1,'8 -Datos de referencia'!$B$20-('3- Datos generales'!$B$4-U62),"")</f>
        <v/>
      </c>
      <c r="AR62" s="14" t="str">
        <f>IF(V62=1,'8 -Datos de referencia'!$B$21-('3- Datos generales'!$B$4-W62),"")</f>
        <v/>
      </c>
      <c r="AS62" s="14" t="str">
        <f>IF(X62=1,'8 -Datos de referencia'!$B$22-('3- Datos generales'!$B$4-Y62),"")</f>
        <v/>
      </c>
      <c r="AT62" s="14" t="str">
        <f>IF(Z62=1,'8 -Datos de referencia'!$B$23-('3- Datos generales'!$B$4-AA62),"")</f>
        <v/>
      </c>
      <c r="AU62" s="26" t="str">
        <f>IF(AB62=1,'8 -Datos de referencia'!$B$24-('3- Datos generales'!$B$4-AC62),"")</f>
        <v/>
      </c>
      <c r="AV62" s="15" t="str">
        <f t="shared" si="4"/>
        <v>n/a</v>
      </c>
      <c r="AW62" s="14" t="str">
        <f t="shared" si="5"/>
        <v>Bajo Riesgo</v>
      </c>
      <c r="AX62" s="14" t="str">
        <f t="shared" si="6"/>
        <v>n/a</v>
      </c>
      <c r="AY62" s="26" t="str">
        <f t="shared" si="3"/>
        <v>n/a</v>
      </c>
    </row>
    <row r="63" spans="2:51" ht="15" customHeight="1" x14ac:dyDescent="0.25">
      <c r="B63" s="15"/>
      <c r="C63" s="59">
        <f>'2-Datos generales comunidades'!A61</f>
        <v>0</v>
      </c>
      <c r="D63" s="175">
        <f>'2-Datos generales comunidades'!B61</f>
        <v>0</v>
      </c>
      <c r="E63" s="59">
        <f>'2-Datos generales comunidades'!C61</f>
        <v>0</v>
      </c>
      <c r="F63" s="14">
        <f>'2-Datos generales comunidades'!G61</f>
        <v>0</v>
      </c>
      <c r="G63" s="14">
        <f>'2-Datos generales comunidades'!F61</f>
        <v>0</v>
      </c>
      <c r="H63" s="14">
        <f>'2-Datos generales comunidades'!E61</f>
        <v>0</v>
      </c>
      <c r="I63" s="14" t="str">
        <f>IF('2-Datos generales comunidades'!D61="Gravity Fed System with Pump","bombeo",IF('2-Datos generales comunidades'!D61="Gravity Fed System","gravedad",IF(ISBLANK('2-Datos generales comunidades'!H61),"sin dato",IF(ISBLANK('2-Datos generales comunidades'!D61),"sin sistema","otro"))))</f>
        <v>sin dato</v>
      </c>
      <c r="J63" s="14" t="str">
        <f>IF(ISBLANK('2-Datos generales comunidades'!I61),"",'2-Datos generales comunidades'!I61)</f>
        <v/>
      </c>
      <c r="K63" s="68" t="str">
        <f>IF(ISBLANK('2-Datos generales comunidades'!H61),"",'2-Datos generales comunidades'!H61)</f>
        <v/>
      </c>
      <c r="L63" s="179"/>
      <c r="M63" s="181"/>
      <c r="N63" s="181"/>
      <c r="O63" s="181"/>
      <c r="P63" s="181"/>
      <c r="Q63" s="181"/>
      <c r="R63" s="181"/>
      <c r="S63" s="181"/>
      <c r="T63" s="181"/>
      <c r="U63" s="181"/>
      <c r="V63" s="181"/>
      <c r="W63" s="181"/>
      <c r="X63" s="181"/>
      <c r="Y63" s="181"/>
      <c r="Z63" s="181"/>
      <c r="AA63" s="181"/>
      <c r="AB63" s="181"/>
      <c r="AC63" s="182"/>
      <c r="AD63" s="183"/>
      <c r="AE63" s="184"/>
      <c r="AF63" s="184"/>
      <c r="AG63" s="184"/>
      <c r="AH63" s="184"/>
      <c r="AI63" s="184"/>
      <c r="AJ63" s="184"/>
      <c r="AK63" s="184"/>
      <c r="AL63" s="185"/>
      <c r="AM63" s="15" t="str">
        <f>IF(L63=1,'8 -Datos de referencia'!$B$16-('3- Datos generales'!$B$4-M63),"")</f>
        <v/>
      </c>
      <c r="AN63" s="14" t="str">
        <f>IF(N63=1,'8 -Datos de referencia'!$B$17-('3- Datos generales'!$B$4-O63),"")</f>
        <v/>
      </c>
      <c r="AO63" s="14" t="str">
        <f>IF(P63=1,'8 -Datos de referencia'!$B$18-('3- Datos generales'!$B$4-Q63),"")</f>
        <v/>
      </c>
      <c r="AP63" s="14" t="str">
        <f>IF(R63=1,'8 -Datos de referencia'!$B$19-('3- Datos generales'!$B$4-S63),"")</f>
        <v/>
      </c>
      <c r="AQ63" s="14" t="str">
        <f>IF(T63=1,'8 -Datos de referencia'!$B$20-('3- Datos generales'!$B$4-U63),"")</f>
        <v/>
      </c>
      <c r="AR63" s="14" t="str">
        <f>IF(V63=1,'8 -Datos de referencia'!$B$21-('3- Datos generales'!$B$4-W63),"")</f>
        <v/>
      </c>
      <c r="AS63" s="14" t="str">
        <f>IF(X63=1,'8 -Datos de referencia'!$B$22-('3- Datos generales'!$B$4-Y63),"")</f>
        <v/>
      </c>
      <c r="AT63" s="14" t="str">
        <f>IF(Z63=1,'8 -Datos de referencia'!$B$23-('3- Datos generales'!$B$4-AA63),"")</f>
        <v/>
      </c>
      <c r="AU63" s="26" t="str">
        <f>IF(AB63=1,'8 -Datos de referencia'!$B$24-('3- Datos generales'!$B$4-AC63),"")</f>
        <v/>
      </c>
      <c r="AV63" s="15" t="str">
        <f t="shared" si="4"/>
        <v>n/a</v>
      </c>
      <c r="AW63" s="14" t="str">
        <f t="shared" si="5"/>
        <v>Bajo Riesgo</v>
      </c>
      <c r="AX63" s="14" t="str">
        <f t="shared" si="6"/>
        <v>n/a</v>
      </c>
      <c r="AY63" s="26" t="str">
        <f t="shared" si="3"/>
        <v>n/a</v>
      </c>
    </row>
    <row r="64" spans="2:51" ht="15.75" customHeight="1" x14ac:dyDescent="0.25">
      <c r="B64" s="15"/>
      <c r="C64" s="59">
        <f>'2-Datos generales comunidades'!A62</f>
        <v>0</v>
      </c>
      <c r="D64" s="175">
        <f>'2-Datos generales comunidades'!B62</f>
        <v>0</v>
      </c>
      <c r="E64" s="59">
        <f>'2-Datos generales comunidades'!C62</f>
        <v>0</v>
      </c>
      <c r="F64" s="14">
        <f>'2-Datos generales comunidades'!G62</f>
        <v>0</v>
      </c>
      <c r="G64" s="14">
        <f>'2-Datos generales comunidades'!F62</f>
        <v>0</v>
      </c>
      <c r="H64" s="14">
        <f>'2-Datos generales comunidades'!E62</f>
        <v>0</v>
      </c>
      <c r="I64" s="14" t="str">
        <f>IF('2-Datos generales comunidades'!D62="Gravity Fed System with Pump","bombeo",IF('2-Datos generales comunidades'!D62="Gravity Fed System","gravedad",IF(ISBLANK('2-Datos generales comunidades'!H62),"sin dato",IF(ISBLANK('2-Datos generales comunidades'!D62),"sin sistema","otro"))))</f>
        <v>sin dato</v>
      </c>
      <c r="J64" s="14" t="str">
        <f>IF(ISBLANK('2-Datos generales comunidades'!I62),"",'2-Datos generales comunidades'!I62)</f>
        <v/>
      </c>
      <c r="K64" s="68" t="str">
        <f>IF(ISBLANK('2-Datos generales comunidades'!H62),"",'2-Datos generales comunidades'!H62)</f>
        <v/>
      </c>
      <c r="L64" s="179"/>
      <c r="M64" s="181"/>
      <c r="N64" s="181"/>
      <c r="O64" s="181"/>
      <c r="P64" s="181"/>
      <c r="Q64" s="181"/>
      <c r="R64" s="181"/>
      <c r="S64" s="181"/>
      <c r="T64" s="181"/>
      <c r="U64" s="181"/>
      <c r="V64" s="181"/>
      <c r="W64" s="181"/>
      <c r="X64" s="181"/>
      <c r="Y64" s="181"/>
      <c r="Z64" s="181"/>
      <c r="AA64" s="181"/>
      <c r="AB64" s="181"/>
      <c r="AC64" s="182"/>
      <c r="AD64" s="183"/>
      <c r="AE64" s="184"/>
      <c r="AF64" s="184"/>
      <c r="AG64" s="184"/>
      <c r="AH64" s="184"/>
      <c r="AI64" s="184"/>
      <c r="AJ64" s="184"/>
      <c r="AK64" s="184"/>
      <c r="AL64" s="185"/>
      <c r="AM64" s="15" t="str">
        <f>IF(L64=1,'8 -Datos de referencia'!$B$16-('3- Datos generales'!$B$4-M64),"")</f>
        <v/>
      </c>
      <c r="AN64" s="14" t="str">
        <f>IF(N64=1,'8 -Datos de referencia'!$B$17-('3- Datos generales'!$B$4-O64),"")</f>
        <v/>
      </c>
      <c r="AO64" s="14" t="str">
        <f>IF(P64=1,'8 -Datos de referencia'!$B$18-('3- Datos generales'!$B$4-Q64),"")</f>
        <v/>
      </c>
      <c r="AP64" s="14" t="str">
        <f>IF(R64=1,'8 -Datos de referencia'!$B$19-('3- Datos generales'!$B$4-S64),"")</f>
        <v/>
      </c>
      <c r="AQ64" s="14" t="str">
        <f>IF(T64=1,'8 -Datos de referencia'!$B$20-('3- Datos generales'!$B$4-U64),"")</f>
        <v/>
      </c>
      <c r="AR64" s="14" t="str">
        <f>IF(V64=1,'8 -Datos de referencia'!$B$21-('3- Datos generales'!$B$4-W64),"")</f>
        <v/>
      </c>
      <c r="AS64" s="14" t="str">
        <f>IF(X64=1,'8 -Datos de referencia'!$B$22-('3- Datos generales'!$B$4-Y64),"")</f>
        <v/>
      </c>
      <c r="AT64" s="14" t="str">
        <f>IF(Z64=1,'8 -Datos de referencia'!$B$23-('3- Datos generales'!$B$4-AA64),"")</f>
        <v/>
      </c>
      <c r="AU64" s="26" t="str">
        <f>IF(AB64=1,'8 -Datos de referencia'!$B$24-('3- Datos generales'!$B$4-AC64),"")</f>
        <v/>
      </c>
      <c r="AV64" s="15" t="str">
        <f t="shared" si="4"/>
        <v>n/a</v>
      </c>
      <c r="AW64" s="14" t="str">
        <f t="shared" si="5"/>
        <v>Bajo Riesgo</v>
      </c>
      <c r="AX64" s="14" t="str">
        <f t="shared" si="6"/>
        <v>n/a</v>
      </c>
      <c r="AY64" s="26" t="str">
        <f t="shared" si="3"/>
        <v>n/a</v>
      </c>
    </row>
    <row r="65" spans="2:51" x14ac:dyDescent="0.25">
      <c r="B65" s="15"/>
      <c r="C65" s="59">
        <f>'2-Datos generales comunidades'!A63</f>
        <v>0</v>
      </c>
      <c r="D65" s="175">
        <f>'2-Datos generales comunidades'!B63</f>
        <v>0</v>
      </c>
      <c r="E65" s="59">
        <f>'2-Datos generales comunidades'!C63</f>
        <v>0</v>
      </c>
      <c r="F65" s="14">
        <f>'2-Datos generales comunidades'!G63</f>
        <v>0</v>
      </c>
      <c r="G65" s="14">
        <f>'2-Datos generales comunidades'!F63</f>
        <v>0</v>
      </c>
      <c r="H65" s="14">
        <f>'2-Datos generales comunidades'!E63</f>
        <v>0</v>
      </c>
      <c r="I65" s="14" t="str">
        <f>IF('2-Datos generales comunidades'!D63="Gravity Fed System with Pump","bombeo",IF('2-Datos generales comunidades'!D63="Gravity Fed System","gravedad",IF(ISBLANK('2-Datos generales comunidades'!H63),"sin dato",IF(ISBLANK('2-Datos generales comunidades'!D63),"sin sistema","otro"))))</f>
        <v>sin dato</v>
      </c>
      <c r="J65" s="14" t="str">
        <f>IF(ISBLANK('2-Datos generales comunidades'!I63),"",'2-Datos generales comunidades'!I63)</f>
        <v/>
      </c>
      <c r="K65" s="68" t="str">
        <f>IF(ISBLANK('2-Datos generales comunidades'!H63),"",'2-Datos generales comunidades'!H63)</f>
        <v/>
      </c>
      <c r="L65" s="179"/>
      <c r="M65" s="181"/>
      <c r="N65" s="181"/>
      <c r="O65" s="181"/>
      <c r="P65" s="181"/>
      <c r="Q65" s="181"/>
      <c r="R65" s="181"/>
      <c r="S65" s="181"/>
      <c r="T65" s="181"/>
      <c r="U65" s="181"/>
      <c r="V65" s="181"/>
      <c r="W65" s="181"/>
      <c r="X65" s="181"/>
      <c r="Y65" s="181"/>
      <c r="Z65" s="181"/>
      <c r="AA65" s="181"/>
      <c r="AB65" s="181"/>
      <c r="AC65" s="182"/>
      <c r="AD65" s="183"/>
      <c r="AE65" s="184"/>
      <c r="AF65" s="184"/>
      <c r="AG65" s="184"/>
      <c r="AH65" s="184"/>
      <c r="AI65" s="184"/>
      <c r="AJ65" s="184"/>
      <c r="AK65" s="184"/>
      <c r="AL65" s="185"/>
      <c r="AM65" s="15" t="str">
        <f>IF(L65=1,'8 -Datos de referencia'!$B$16-('3- Datos generales'!$B$4-M65),"")</f>
        <v/>
      </c>
      <c r="AN65" s="14" t="str">
        <f>IF(N65=1,'8 -Datos de referencia'!$B$17-('3- Datos generales'!$B$4-O65),"")</f>
        <v/>
      </c>
      <c r="AO65" s="14" t="str">
        <f>IF(P65=1,'8 -Datos de referencia'!$B$18-('3- Datos generales'!$B$4-Q65),"")</f>
        <v/>
      </c>
      <c r="AP65" s="14" t="str">
        <f>IF(R65=1,'8 -Datos de referencia'!$B$19-('3- Datos generales'!$B$4-S65),"")</f>
        <v/>
      </c>
      <c r="AQ65" s="14" t="str">
        <f>IF(T65=1,'8 -Datos de referencia'!$B$20-('3- Datos generales'!$B$4-U65),"")</f>
        <v/>
      </c>
      <c r="AR65" s="14" t="str">
        <f>IF(V65=1,'8 -Datos de referencia'!$B$21-('3- Datos generales'!$B$4-W65),"")</f>
        <v/>
      </c>
      <c r="AS65" s="14" t="str">
        <f>IF(X65=1,'8 -Datos de referencia'!$B$22-('3- Datos generales'!$B$4-Y65),"")</f>
        <v/>
      </c>
      <c r="AT65" s="14" t="str">
        <f>IF(Z65=1,'8 -Datos de referencia'!$B$23-('3- Datos generales'!$B$4-AA65),"")</f>
        <v/>
      </c>
      <c r="AU65" s="26" t="str">
        <f>IF(AB65=1,'8 -Datos de referencia'!$B$24-('3- Datos generales'!$B$4-AC65),"")</f>
        <v/>
      </c>
      <c r="AV65" s="15" t="str">
        <f t="shared" ref="AV65:AV125" si="7">IF(K65="Sistema no mejorado","n/a",IF(COUNT(AM65:AU65)=0,"n/a",MEDIAN(AM65:AU65)))</f>
        <v>n/a</v>
      </c>
      <c r="AW65" s="14" t="str">
        <f t="shared" ref="AW65:AW125" si="8">IF(K65="Sistema no mejorado","n/a",IF(COUNTIF(AM65:AU65,"&lt;4")&gt;=2,"Alto Riesgo",IF(COUNTIF(AM65:AU65,"&lt;10")=2,"Medio Riesgo",IF(COUNTIF(AM65:AU65,"&lt;10")&lt;=1,"Bajo Riesgo","error"))))</f>
        <v>Bajo Riesgo</v>
      </c>
      <c r="AX65" s="14" t="str">
        <f t="shared" ref="AX65:AX125" si="9">IF(COUNT(AD65:AL65)=0,"n/a",MODE(AD65:AL65))</f>
        <v>n/a</v>
      </c>
      <c r="AY65" s="26" t="str">
        <f t="shared" ref="AY65:AY125" si="10">IF(K65="Sistema no mejorado","Nueva Construccion",IF(OR(AND(AX65=1,AW65="Bajo Riesgo"),AND(AX65=1,AW65="Medio Riesgo"),AND(AX65=2,AW65="Bajo Riesgo")),"Baja Prioridad",IF(OR(AND(AX65=2,AW65="Medio Riesgo"),AND(AX65=1,AW65="Alto Riesgo"),AND(AX65=3,AW65="Bajo Riesgo")),"Media Prioridad",IF(OR(AND(AX65=3,AW65="Alto Riesgo"),AND(AX65=2,AW65="Alto Riesgo"),AND(AX65=3,AW65="Medio Riesgo")),"Alta Prioridad","n/a"))))</f>
        <v>n/a</v>
      </c>
    </row>
    <row r="66" spans="2:51" x14ac:dyDescent="0.25">
      <c r="B66" s="15"/>
      <c r="C66" s="59">
        <f>'2-Datos generales comunidades'!A64</f>
        <v>0</v>
      </c>
      <c r="D66" s="175">
        <f>'2-Datos generales comunidades'!B64</f>
        <v>0</v>
      </c>
      <c r="E66" s="59">
        <f>'2-Datos generales comunidades'!C64</f>
        <v>0</v>
      </c>
      <c r="F66" s="14">
        <f>'2-Datos generales comunidades'!G64</f>
        <v>0</v>
      </c>
      <c r="G66" s="14">
        <f>'2-Datos generales comunidades'!F64</f>
        <v>0</v>
      </c>
      <c r="H66" s="14">
        <f>'2-Datos generales comunidades'!E64</f>
        <v>0</v>
      </c>
      <c r="I66" s="14" t="str">
        <f>IF('2-Datos generales comunidades'!D64="Gravity Fed System with Pump","bombeo",IF('2-Datos generales comunidades'!D64="Gravity Fed System","gravedad",IF(ISBLANK('2-Datos generales comunidades'!H64),"sin dato",IF(ISBLANK('2-Datos generales comunidades'!D64),"sin sistema","otro"))))</f>
        <v>sin dato</v>
      </c>
      <c r="J66" s="14" t="str">
        <f>IF(ISBLANK('2-Datos generales comunidades'!I64),"",'2-Datos generales comunidades'!I64)</f>
        <v/>
      </c>
      <c r="K66" s="68" t="str">
        <f>IF(ISBLANK('2-Datos generales comunidades'!H64),"",'2-Datos generales comunidades'!H64)</f>
        <v/>
      </c>
      <c r="L66" s="179"/>
      <c r="M66" s="181"/>
      <c r="N66" s="181"/>
      <c r="O66" s="181"/>
      <c r="P66" s="181"/>
      <c r="Q66" s="181"/>
      <c r="R66" s="181"/>
      <c r="S66" s="181"/>
      <c r="T66" s="181"/>
      <c r="U66" s="181"/>
      <c r="V66" s="181"/>
      <c r="W66" s="181"/>
      <c r="X66" s="181"/>
      <c r="Y66" s="181"/>
      <c r="Z66" s="181"/>
      <c r="AA66" s="181"/>
      <c r="AB66" s="181"/>
      <c r="AC66" s="182"/>
      <c r="AD66" s="183"/>
      <c r="AE66" s="184"/>
      <c r="AF66" s="184"/>
      <c r="AG66" s="184"/>
      <c r="AH66" s="184"/>
      <c r="AI66" s="184"/>
      <c r="AJ66" s="184"/>
      <c r="AK66" s="184"/>
      <c r="AL66" s="185"/>
      <c r="AM66" s="15" t="str">
        <f>IF(L66=1,'8 -Datos de referencia'!$B$16-('3- Datos generales'!$B$4-M66),"")</f>
        <v/>
      </c>
      <c r="AN66" s="14" t="str">
        <f>IF(N66=1,'8 -Datos de referencia'!$B$17-('3- Datos generales'!$B$4-O66),"")</f>
        <v/>
      </c>
      <c r="AO66" s="14" t="str">
        <f>IF(P66=1,'8 -Datos de referencia'!$B$18-('3- Datos generales'!$B$4-Q66),"")</f>
        <v/>
      </c>
      <c r="AP66" s="14" t="str">
        <f>IF(R66=1,'8 -Datos de referencia'!$B$19-('3- Datos generales'!$B$4-S66),"")</f>
        <v/>
      </c>
      <c r="AQ66" s="14" t="str">
        <f>IF(T66=1,'8 -Datos de referencia'!$B$20-('3- Datos generales'!$B$4-U66),"")</f>
        <v/>
      </c>
      <c r="AR66" s="14" t="str">
        <f>IF(V66=1,'8 -Datos de referencia'!$B$21-('3- Datos generales'!$B$4-W66),"")</f>
        <v/>
      </c>
      <c r="AS66" s="14" t="str">
        <f>IF(X66=1,'8 -Datos de referencia'!$B$22-('3- Datos generales'!$B$4-Y66),"")</f>
        <v/>
      </c>
      <c r="AT66" s="14" t="str">
        <f>IF(Z66=1,'8 -Datos de referencia'!$B$23-('3- Datos generales'!$B$4-AA66),"")</f>
        <v/>
      </c>
      <c r="AU66" s="26" t="str">
        <f>IF(AB66=1,'8 -Datos de referencia'!$B$24-('3- Datos generales'!$B$4-AC66),"")</f>
        <v/>
      </c>
      <c r="AV66" s="15" t="str">
        <f t="shared" si="7"/>
        <v>n/a</v>
      </c>
      <c r="AW66" s="14" t="str">
        <f t="shared" si="8"/>
        <v>Bajo Riesgo</v>
      </c>
      <c r="AX66" s="14" t="str">
        <f t="shared" si="9"/>
        <v>n/a</v>
      </c>
      <c r="AY66" s="26" t="str">
        <f t="shared" si="10"/>
        <v>n/a</v>
      </c>
    </row>
    <row r="67" spans="2:51" x14ac:dyDescent="0.25">
      <c r="B67" s="15"/>
      <c r="C67" s="59">
        <f>'2-Datos generales comunidades'!A65</f>
        <v>0</v>
      </c>
      <c r="D67" s="175">
        <f>'2-Datos generales comunidades'!B65</f>
        <v>0</v>
      </c>
      <c r="E67" s="59">
        <f>'2-Datos generales comunidades'!C65</f>
        <v>0</v>
      </c>
      <c r="F67" s="14">
        <f>'2-Datos generales comunidades'!G65</f>
        <v>0</v>
      </c>
      <c r="G67" s="14">
        <f>'2-Datos generales comunidades'!F65</f>
        <v>0</v>
      </c>
      <c r="H67" s="14">
        <f>'2-Datos generales comunidades'!E65</f>
        <v>0</v>
      </c>
      <c r="I67" s="14" t="str">
        <f>IF('2-Datos generales comunidades'!D65="Gravity Fed System with Pump","bombeo",IF('2-Datos generales comunidades'!D65="Gravity Fed System","gravedad",IF(ISBLANK('2-Datos generales comunidades'!H65),"sin dato",IF(ISBLANK('2-Datos generales comunidades'!D65),"sin sistema","otro"))))</f>
        <v>sin dato</v>
      </c>
      <c r="J67" s="14" t="str">
        <f>IF(ISBLANK('2-Datos generales comunidades'!I65),"",'2-Datos generales comunidades'!I65)</f>
        <v/>
      </c>
      <c r="K67" s="68" t="str">
        <f>IF(ISBLANK('2-Datos generales comunidades'!H65),"",'2-Datos generales comunidades'!H65)</f>
        <v/>
      </c>
      <c r="L67" s="179"/>
      <c r="M67" s="181"/>
      <c r="N67" s="181"/>
      <c r="O67" s="181"/>
      <c r="P67" s="181"/>
      <c r="Q67" s="181"/>
      <c r="R67" s="181"/>
      <c r="S67" s="181"/>
      <c r="T67" s="181"/>
      <c r="U67" s="181"/>
      <c r="V67" s="181"/>
      <c r="W67" s="181"/>
      <c r="X67" s="181"/>
      <c r="Y67" s="181"/>
      <c r="Z67" s="181"/>
      <c r="AA67" s="181"/>
      <c r="AB67" s="181"/>
      <c r="AC67" s="182"/>
      <c r="AD67" s="183"/>
      <c r="AE67" s="184"/>
      <c r="AF67" s="184"/>
      <c r="AG67" s="184"/>
      <c r="AH67" s="184"/>
      <c r="AI67" s="184"/>
      <c r="AJ67" s="184"/>
      <c r="AK67" s="184"/>
      <c r="AL67" s="185"/>
      <c r="AM67" s="15" t="str">
        <f>IF(L67=1,'8 -Datos de referencia'!$B$16-('3- Datos generales'!$B$4-M67),"")</f>
        <v/>
      </c>
      <c r="AN67" s="14" t="str">
        <f>IF(N67=1,'8 -Datos de referencia'!$B$17-('3- Datos generales'!$B$4-O67),"")</f>
        <v/>
      </c>
      <c r="AO67" s="14" t="str">
        <f>IF(P67=1,'8 -Datos de referencia'!$B$18-('3- Datos generales'!$B$4-Q67),"")</f>
        <v/>
      </c>
      <c r="AP67" s="14" t="str">
        <f>IF(R67=1,'8 -Datos de referencia'!$B$19-('3- Datos generales'!$B$4-S67),"")</f>
        <v/>
      </c>
      <c r="AQ67" s="14" t="str">
        <f>IF(T67=1,'8 -Datos de referencia'!$B$20-('3- Datos generales'!$B$4-U67),"")</f>
        <v/>
      </c>
      <c r="AR67" s="14" t="str">
        <f>IF(V67=1,'8 -Datos de referencia'!$B$21-('3- Datos generales'!$B$4-W67),"")</f>
        <v/>
      </c>
      <c r="AS67" s="14" t="str">
        <f>IF(X67=1,'8 -Datos de referencia'!$B$22-('3- Datos generales'!$B$4-Y67),"")</f>
        <v/>
      </c>
      <c r="AT67" s="14" t="str">
        <f>IF(Z67=1,'8 -Datos de referencia'!$B$23-('3- Datos generales'!$B$4-AA67),"")</f>
        <v/>
      </c>
      <c r="AU67" s="26" t="str">
        <f>IF(AB67=1,'8 -Datos de referencia'!$B$24-('3- Datos generales'!$B$4-AC67),"")</f>
        <v/>
      </c>
      <c r="AV67" s="15" t="str">
        <f t="shared" si="7"/>
        <v>n/a</v>
      </c>
      <c r="AW67" s="14" t="str">
        <f t="shared" si="8"/>
        <v>Bajo Riesgo</v>
      </c>
      <c r="AX67" s="14" t="str">
        <f t="shared" si="9"/>
        <v>n/a</v>
      </c>
      <c r="AY67" s="26" t="str">
        <f t="shared" si="10"/>
        <v>n/a</v>
      </c>
    </row>
    <row r="68" spans="2:51" x14ac:dyDescent="0.25">
      <c r="B68" s="15"/>
      <c r="C68" s="59">
        <f>'2-Datos generales comunidades'!A66</f>
        <v>0</v>
      </c>
      <c r="D68" s="175">
        <f>'2-Datos generales comunidades'!B66</f>
        <v>0</v>
      </c>
      <c r="E68" s="59">
        <f>'2-Datos generales comunidades'!C66</f>
        <v>0</v>
      </c>
      <c r="F68" s="14">
        <f>'2-Datos generales comunidades'!G66</f>
        <v>0</v>
      </c>
      <c r="G68" s="14">
        <f>'2-Datos generales comunidades'!F66</f>
        <v>0</v>
      </c>
      <c r="H68" s="14">
        <f>'2-Datos generales comunidades'!E66</f>
        <v>0</v>
      </c>
      <c r="I68" s="14" t="str">
        <f>IF('2-Datos generales comunidades'!D66="Gravity Fed System with Pump","bombeo",IF('2-Datos generales comunidades'!D66="Gravity Fed System","gravedad",IF(ISBLANK('2-Datos generales comunidades'!H66),"sin dato",IF(ISBLANK('2-Datos generales comunidades'!D66),"sin sistema","otro"))))</f>
        <v>sin dato</v>
      </c>
      <c r="J68" s="14" t="str">
        <f>IF(ISBLANK('2-Datos generales comunidades'!I66),"",'2-Datos generales comunidades'!I66)</f>
        <v/>
      </c>
      <c r="K68" s="68" t="str">
        <f>IF(ISBLANK('2-Datos generales comunidades'!H66),"",'2-Datos generales comunidades'!H66)</f>
        <v/>
      </c>
      <c r="L68" s="179"/>
      <c r="M68" s="181"/>
      <c r="N68" s="181"/>
      <c r="O68" s="181"/>
      <c r="P68" s="181"/>
      <c r="Q68" s="181"/>
      <c r="R68" s="181"/>
      <c r="S68" s="181"/>
      <c r="T68" s="181"/>
      <c r="U68" s="181"/>
      <c r="V68" s="181"/>
      <c r="W68" s="181"/>
      <c r="X68" s="181"/>
      <c r="Y68" s="181"/>
      <c r="Z68" s="181"/>
      <c r="AA68" s="181"/>
      <c r="AB68" s="181"/>
      <c r="AC68" s="182"/>
      <c r="AD68" s="183"/>
      <c r="AE68" s="184"/>
      <c r="AF68" s="184"/>
      <c r="AG68" s="184"/>
      <c r="AH68" s="184"/>
      <c r="AI68" s="184"/>
      <c r="AJ68" s="184"/>
      <c r="AK68" s="184"/>
      <c r="AL68" s="185"/>
      <c r="AM68" s="15" t="str">
        <f>IF(L68=1,'8 -Datos de referencia'!$B$16-('3- Datos generales'!$B$4-M68),"")</f>
        <v/>
      </c>
      <c r="AN68" s="14" t="str">
        <f>IF(N68=1,'8 -Datos de referencia'!$B$17-('3- Datos generales'!$B$4-O68),"")</f>
        <v/>
      </c>
      <c r="AO68" s="14" t="str">
        <f>IF(P68=1,'8 -Datos de referencia'!$B$18-('3- Datos generales'!$B$4-Q68),"")</f>
        <v/>
      </c>
      <c r="AP68" s="14" t="str">
        <f>IF(R68=1,'8 -Datos de referencia'!$B$19-('3- Datos generales'!$B$4-S68),"")</f>
        <v/>
      </c>
      <c r="AQ68" s="14" t="str">
        <f>IF(T68=1,'8 -Datos de referencia'!$B$20-('3- Datos generales'!$B$4-U68),"")</f>
        <v/>
      </c>
      <c r="AR68" s="14" t="str">
        <f>IF(V68=1,'8 -Datos de referencia'!$B$21-('3- Datos generales'!$B$4-W68),"")</f>
        <v/>
      </c>
      <c r="AS68" s="14" t="str">
        <f>IF(X68=1,'8 -Datos de referencia'!$B$22-('3- Datos generales'!$B$4-Y68),"")</f>
        <v/>
      </c>
      <c r="AT68" s="14" t="str">
        <f>IF(Z68=1,'8 -Datos de referencia'!$B$23-('3- Datos generales'!$B$4-AA68),"")</f>
        <v/>
      </c>
      <c r="AU68" s="26" t="str">
        <f>IF(AB68=1,'8 -Datos de referencia'!$B$24-('3- Datos generales'!$B$4-AC68),"")</f>
        <v/>
      </c>
      <c r="AV68" s="15" t="str">
        <f t="shared" si="7"/>
        <v>n/a</v>
      </c>
      <c r="AW68" s="14" t="str">
        <f t="shared" si="8"/>
        <v>Bajo Riesgo</v>
      </c>
      <c r="AX68" s="14" t="str">
        <f t="shared" si="9"/>
        <v>n/a</v>
      </c>
      <c r="AY68" s="26" t="str">
        <f t="shared" si="10"/>
        <v>n/a</v>
      </c>
    </row>
    <row r="69" spans="2:51" x14ac:dyDescent="0.25">
      <c r="B69" s="15"/>
      <c r="C69" s="59">
        <f>'2-Datos generales comunidades'!A67</f>
        <v>0</v>
      </c>
      <c r="D69" s="175">
        <f>'2-Datos generales comunidades'!B67</f>
        <v>0</v>
      </c>
      <c r="E69" s="59">
        <f>'2-Datos generales comunidades'!C67</f>
        <v>0</v>
      </c>
      <c r="F69" s="14">
        <f>'2-Datos generales comunidades'!G67</f>
        <v>0</v>
      </c>
      <c r="G69" s="14">
        <f>'2-Datos generales comunidades'!F67</f>
        <v>0</v>
      </c>
      <c r="H69" s="14">
        <f>'2-Datos generales comunidades'!E67</f>
        <v>0</v>
      </c>
      <c r="I69" s="14" t="str">
        <f>IF('2-Datos generales comunidades'!D67="Gravity Fed System with Pump","bombeo",IF('2-Datos generales comunidades'!D67="Gravity Fed System","gravedad",IF(ISBLANK('2-Datos generales comunidades'!H67),"sin dato",IF(ISBLANK('2-Datos generales comunidades'!D67),"sin sistema","otro"))))</f>
        <v>sin dato</v>
      </c>
      <c r="J69" s="14" t="str">
        <f>IF(ISBLANK('2-Datos generales comunidades'!I67),"",'2-Datos generales comunidades'!I67)</f>
        <v/>
      </c>
      <c r="K69" s="68" t="str">
        <f>IF(ISBLANK('2-Datos generales comunidades'!H67),"",'2-Datos generales comunidades'!H67)</f>
        <v/>
      </c>
      <c r="L69" s="179"/>
      <c r="M69" s="181"/>
      <c r="N69" s="181"/>
      <c r="O69" s="181"/>
      <c r="P69" s="181"/>
      <c r="Q69" s="181"/>
      <c r="R69" s="181"/>
      <c r="S69" s="181"/>
      <c r="T69" s="181"/>
      <c r="U69" s="181"/>
      <c r="V69" s="181"/>
      <c r="W69" s="181"/>
      <c r="X69" s="181"/>
      <c r="Y69" s="181"/>
      <c r="Z69" s="181"/>
      <c r="AA69" s="181"/>
      <c r="AB69" s="181"/>
      <c r="AC69" s="182"/>
      <c r="AD69" s="183"/>
      <c r="AE69" s="184"/>
      <c r="AF69" s="184"/>
      <c r="AG69" s="184"/>
      <c r="AH69" s="184"/>
      <c r="AI69" s="184"/>
      <c r="AJ69" s="184"/>
      <c r="AK69" s="184"/>
      <c r="AL69" s="185"/>
      <c r="AM69" s="15" t="str">
        <f>IF(L69=1,'8 -Datos de referencia'!$B$16-('3- Datos generales'!$B$4-M69),"")</f>
        <v/>
      </c>
      <c r="AN69" s="14" t="str">
        <f>IF(N69=1,'8 -Datos de referencia'!$B$17-('3- Datos generales'!$B$4-O69),"")</f>
        <v/>
      </c>
      <c r="AO69" s="14" t="str">
        <f>IF(P69=1,'8 -Datos de referencia'!$B$18-('3- Datos generales'!$B$4-Q69),"")</f>
        <v/>
      </c>
      <c r="AP69" s="14" t="str">
        <f>IF(R69=1,'8 -Datos de referencia'!$B$19-('3- Datos generales'!$B$4-S69),"")</f>
        <v/>
      </c>
      <c r="AQ69" s="14" t="str">
        <f>IF(T69=1,'8 -Datos de referencia'!$B$20-('3- Datos generales'!$B$4-U69),"")</f>
        <v/>
      </c>
      <c r="AR69" s="14" t="str">
        <f>IF(V69=1,'8 -Datos de referencia'!$B$21-('3- Datos generales'!$B$4-W69),"")</f>
        <v/>
      </c>
      <c r="AS69" s="14" t="str">
        <f>IF(X69=1,'8 -Datos de referencia'!$B$22-('3- Datos generales'!$B$4-Y69),"")</f>
        <v/>
      </c>
      <c r="AT69" s="14" t="str">
        <f>IF(Z69=1,'8 -Datos de referencia'!$B$23-('3- Datos generales'!$B$4-AA69),"")</f>
        <v/>
      </c>
      <c r="AU69" s="26" t="str">
        <f>IF(AB69=1,'8 -Datos de referencia'!$B$24-('3- Datos generales'!$B$4-AC69),"")</f>
        <v/>
      </c>
      <c r="AV69" s="15" t="str">
        <f t="shared" si="7"/>
        <v>n/a</v>
      </c>
      <c r="AW69" s="14" t="str">
        <f t="shared" si="8"/>
        <v>Bajo Riesgo</v>
      </c>
      <c r="AX69" s="14" t="str">
        <f t="shared" si="9"/>
        <v>n/a</v>
      </c>
      <c r="AY69" s="26" t="str">
        <f t="shared" si="10"/>
        <v>n/a</v>
      </c>
    </row>
    <row r="70" spans="2:51" x14ac:dyDescent="0.25">
      <c r="B70" s="15"/>
      <c r="C70" s="59">
        <f>'2-Datos generales comunidades'!A68</f>
        <v>0</v>
      </c>
      <c r="D70" s="175">
        <f>'2-Datos generales comunidades'!B68</f>
        <v>0</v>
      </c>
      <c r="E70" s="59">
        <f>'2-Datos generales comunidades'!C68</f>
        <v>0</v>
      </c>
      <c r="F70" s="14">
        <f>'2-Datos generales comunidades'!G68</f>
        <v>0</v>
      </c>
      <c r="G70" s="14">
        <f>'2-Datos generales comunidades'!F68</f>
        <v>0</v>
      </c>
      <c r="H70" s="14">
        <f>'2-Datos generales comunidades'!E68</f>
        <v>0</v>
      </c>
      <c r="I70" s="14" t="str">
        <f>IF('2-Datos generales comunidades'!D68="Gravity Fed System with Pump","bombeo",IF('2-Datos generales comunidades'!D68="Gravity Fed System","gravedad",IF(ISBLANK('2-Datos generales comunidades'!H68),"sin dato",IF(ISBLANK('2-Datos generales comunidades'!D68),"sin sistema","otro"))))</f>
        <v>sin dato</v>
      </c>
      <c r="J70" s="14" t="str">
        <f>IF(ISBLANK('2-Datos generales comunidades'!I68),"",'2-Datos generales comunidades'!I68)</f>
        <v/>
      </c>
      <c r="K70" s="68" t="str">
        <f>IF(ISBLANK('2-Datos generales comunidades'!H68),"",'2-Datos generales comunidades'!H68)</f>
        <v/>
      </c>
      <c r="L70" s="179"/>
      <c r="M70" s="181"/>
      <c r="N70" s="181"/>
      <c r="O70" s="181"/>
      <c r="P70" s="181"/>
      <c r="Q70" s="181"/>
      <c r="R70" s="181"/>
      <c r="S70" s="181"/>
      <c r="T70" s="181"/>
      <c r="U70" s="181"/>
      <c r="V70" s="181"/>
      <c r="W70" s="181"/>
      <c r="X70" s="181"/>
      <c r="Y70" s="181"/>
      <c r="Z70" s="181"/>
      <c r="AA70" s="181"/>
      <c r="AB70" s="181"/>
      <c r="AC70" s="182"/>
      <c r="AD70" s="183"/>
      <c r="AE70" s="184"/>
      <c r="AF70" s="184"/>
      <c r="AG70" s="184"/>
      <c r="AH70" s="184"/>
      <c r="AI70" s="184"/>
      <c r="AJ70" s="184"/>
      <c r="AK70" s="184"/>
      <c r="AL70" s="185"/>
      <c r="AM70" s="15" t="str">
        <f>IF(L70=1,'8 -Datos de referencia'!$B$16-('3- Datos generales'!$B$4-M70),"")</f>
        <v/>
      </c>
      <c r="AN70" s="14" t="str">
        <f>IF(N70=1,'8 -Datos de referencia'!$B$17-('3- Datos generales'!$B$4-O70),"")</f>
        <v/>
      </c>
      <c r="AO70" s="14" t="str">
        <f>IF(P70=1,'8 -Datos de referencia'!$B$18-('3- Datos generales'!$B$4-Q70),"")</f>
        <v/>
      </c>
      <c r="AP70" s="14" t="str">
        <f>IF(R70=1,'8 -Datos de referencia'!$B$19-('3- Datos generales'!$B$4-S70),"")</f>
        <v/>
      </c>
      <c r="AQ70" s="14" t="str">
        <f>IF(T70=1,'8 -Datos de referencia'!$B$20-('3- Datos generales'!$B$4-U70),"")</f>
        <v/>
      </c>
      <c r="AR70" s="14" t="str">
        <f>IF(V70=1,'8 -Datos de referencia'!$B$21-('3- Datos generales'!$B$4-W70),"")</f>
        <v/>
      </c>
      <c r="AS70" s="14" t="str">
        <f>IF(X70=1,'8 -Datos de referencia'!$B$22-('3- Datos generales'!$B$4-Y70),"")</f>
        <v/>
      </c>
      <c r="AT70" s="14" t="str">
        <f>IF(Z70=1,'8 -Datos de referencia'!$B$23-('3- Datos generales'!$B$4-AA70),"")</f>
        <v/>
      </c>
      <c r="AU70" s="26" t="str">
        <f>IF(AB70=1,'8 -Datos de referencia'!$B$24-('3- Datos generales'!$B$4-AC70),"")</f>
        <v/>
      </c>
      <c r="AV70" s="15" t="str">
        <f t="shared" si="7"/>
        <v>n/a</v>
      </c>
      <c r="AW70" s="14" t="str">
        <f t="shared" si="8"/>
        <v>Bajo Riesgo</v>
      </c>
      <c r="AX70" s="14" t="str">
        <f t="shared" si="9"/>
        <v>n/a</v>
      </c>
      <c r="AY70" s="26" t="str">
        <f t="shared" si="10"/>
        <v>n/a</v>
      </c>
    </row>
    <row r="71" spans="2:51" x14ac:dyDescent="0.25">
      <c r="B71" s="15"/>
      <c r="C71" s="59">
        <f>'2-Datos generales comunidades'!A69</f>
        <v>0</v>
      </c>
      <c r="D71" s="175">
        <f>'2-Datos generales comunidades'!B69</f>
        <v>0</v>
      </c>
      <c r="E71" s="59">
        <f>'2-Datos generales comunidades'!C69</f>
        <v>0</v>
      </c>
      <c r="F71" s="14">
        <f>'2-Datos generales comunidades'!G69</f>
        <v>0</v>
      </c>
      <c r="G71" s="14">
        <f>'2-Datos generales comunidades'!F69</f>
        <v>0</v>
      </c>
      <c r="H71" s="14">
        <f>'2-Datos generales comunidades'!E69</f>
        <v>0</v>
      </c>
      <c r="I71" s="14" t="str">
        <f>IF('2-Datos generales comunidades'!D69="Gravity Fed System with Pump","bombeo",IF('2-Datos generales comunidades'!D69="Gravity Fed System","gravedad",IF(ISBLANK('2-Datos generales comunidades'!H69),"sin dato",IF(ISBLANK('2-Datos generales comunidades'!D69),"sin sistema","otro"))))</f>
        <v>sin dato</v>
      </c>
      <c r="J71" s="14" t="str">
        <f>IF(ISBLANK('2-Datos generales comunidades'!I69),"",'2-Datos generales comunidades'!I69)</f>
        <v/>
      </c>
      <c r="K71" s="68" t="str">
        <f>IF(ISBLANK('2-Datos generales comunidades'!H69),"",'2-Datos generales comunidades'!H69)</f>
        <v/>
      </c>
      <c r="L71" s="179"/>
      <c r="M71" s="181"/>
      <c r="N71" s="181"/>
      <c r="O71" s="181"/>
      <c r="P71" s="181"/>
      <c r="Q71" s="181"/>
      <c r="R71" s="181"/>
      <c r="S71" s="181"/>
      <c r="T71" s="181"/>
      <c r="U71" s="181"/>
      <c r="V71" s="181"/>
      <c r="W71" s="181"/>
      <c r="X71" s="181"/>
      <c r="Y71" s="181"/>
      <c r="Z71" s="181"/>
      <c r="AA71" s="181"/>
      <c r="AB71" s="181"/>
      <c r="AC71" s="182"/>
      <c r="AD71" s="183"/>
      <c r="AE71" s="184"/>
      <c r="AF71" s="184"/>
      <c r="AG71" s="184"/>
      <c r="AH71" s="184"/>
      <c r="AI71" s="184"/>
      <c r="AJ71" s="184"/>
      <c r="AK71" s="184"/>
      <c r="AL71" s="185"/>
      <c r="AM71" s="15" t="str">
        <f>IF(L71=1,'8 -Datos de referencia'!$B$16-('3- Datos generales'!$B$4-M71),"")</f>
        <v/>
      </c>
      <c r="AN71" s="14" t="str">
        <f>IF(N71=1,'8 -Datos de referencia'!$B$17-('3- Datos generales'!$B$4-O71),"")</f>
        <v/>
      </c>
      <c r="AO71" s="14" t="str">
        <f>IF(P71=1,'8 -Datos de referencia'!$B$18-('3- Datos generales'!$B$4-Q71),"")</f>
        <v/>
      </c>
      <c r="AP71" s="14" t="str">
        <f>IF(R71=1,'8 -Datos de referencia'!$B$19-('3- Datos generales'!$B$4-S71),"")</f>
        <v/>
      </c>
      <c r="AQ71" s="14" t="str">
        <f>IF(T71=1,'8 -Datos de referencia'!$B$20-('3- Datos generales'!$B$4-U71),"")</f>
        <v/>
      </c>
      <c r="AR71" s="14" t="str">
        <f>IF(V71=1,'8 -Datos de referencia'!$B$21-('3- Datos generales'!$B$4-W71),"")</f>
        <v/>
      </c>
      <c r="AS71" s="14" t="str">
        <f>IF(X71=1,'8 -Datos de referencia'!$B$22-('3- Datos generales'!$B$4-Y71),"")</f>
        <v/>
      </c>
      <c r="AT71" s="14" t="str">
        <f>IF(Z71=1,'8 -Datos de referencia'!$B$23-('3- Datos generales'!$B$4-AA71),"")</f>
        <v/>
      </c>
      <c r="AU71" s="26" t="str">
        <f>IF(AB71=1,'8 -Datos de referencia'!$B$24-('3- Datos generales'!$B$4-AC71),"")</f>
        <v/>
      </c>
      <c r="AV71" s="15" t="str">
        <f t="shared" si="7"/>
        <v>n/a</v>
      </c>
      <c r="AW71" s="14" t="str">
        <f t="shared" si="8"/>
        <v>Bajo Riesgo</v>
      </c>
      <c r="AX71" s="14" t="str">
        <f t="shared" si="9"/>
        <v>n/a</v>
      </c>
      <c r="AY71" s="26" t="str">
        <f t="shared" si="10"/>
        <v>n/a</v>
      </c>
    </row>
    <row r="72" spans="2:51" x14ac:dyDescent="0.25">
      <c r="B72" s="15"/>
      <c r="C72" s="59">
        <f>'2-Datos generales comunidades'!A70</f>
        <v>0</v>
      </c>
      <c r="D72" s="175">
        <f>'2-Datos generales comunidades'!B70</f>
        <v>0</v>
      </c>
      <c r="E72" s="59">
        <f>'2-Datos generales comunidades'!C70</f>
        <v>0</v>
      </c>
      <c r="F72" s="14">
        <f>'2-Datos generales comunidades'!G70</f>
        <v>0</v>
      </c>
      <c r="G72" s="14">
        <f>'2-Datos generales comunidades'!F70</f>
        <v>0</v>
      </c>
      <c r="H72" s="14">
        <f>'2-Datos generales comunidades'!E70</f>
        <v>0</v>
      </c>
      <c r="I72" s="14" t="str">
        <f>IF('2-Datos generales comunidades'!D70="Gravity Fed System with Pump","bombeo",IF('2-Datos generales comunidades'!D70="Gravity Fed System","gravedad",IF(ISBLANK('2-Datos generales comunidades'!H70),"sin dato",IF(ISBLANK('2-Datos generales comunidades'!D70),"sin sistema","otro"))))</f>
        <v>sin dato</v>
      </c>
      <c r="J72" s="14" t="str">
        <f>IF(ISBLANK('2-Datos generales comunidades'!I70),"",'2-Datos generales comunidades'!I70)</f>
        <v/>
      </c>
      <c r="K72" s="68" t="str">
        <f>IF(ISBLANK('2-Datos generales comunidades'!H70),"",'2-Datos generales comunidades'!H70)</f>
        <v/>
      </c>
      <c r="L72" s="179"/>
      <c r="M72" s="181"/>
      <c r="N72" s="181"/>
      <c r="O72" s="181"/>
      <c r="P72" s="181"/>
      <c r="Q72" s="181"/>
      <c r="R72" s="181"/>
      <c r="S72" s="181"/>
      <c r="T72" s="181"/>
      <c r="U72" s="181"/>
      <c r="V72" s="181"/>
      <c r="W72" s="181"/>
      <c r="X72" s="181"/>
      <c r="Y72" s="181"/>
      <c r="Z72" s="181"/>
      <c r="AA72" s="181"/>
      <c r="AB72" s="181"/>
      <c r="AC72" s="182"/>
      <c r="AD72" s="183"/>
      <c r="AE72" s="184"/>
      <c r="AF72" s="184"/>
      <c r="AG72" s="184"/>
      <c r="AH72" s="184"/>
      <c r="AI72" s="184"/>
      <c r="AJ72" s="184"/>
      <c r="AK72" s="184"/>
      <c r="AL72" s="185"/>
      <c r="AM72" s="15" t="str">
        <f>IF(L72=1,'8 -Datos de referencia'!$B$16-('3- Datos generales'!$B$4-M72),"")</f>
        <v/>
      </c>
      <c r="AN72" s="14" t="str">
        <f>IF(N72=1,'8 -Datos de referencia'!$B$17-('3- Datos generales'!$B$4-O72),"")</f>
        <v/>
      </c>
      <c r="AO72" s="14" t="str">
        <f>IF(P72=1,'8 -Datos de referencia'!$B$18-('3- Datos generales'!$B$4-Q72),"")</f>
        <v/>
      </c>
      <c r="AP72" s="14" t="str">
        <f>IF(R72=1,'8 -Datos de referencia'!$B$19-('3- Datos generales'!$B$4-S72),"")</f>
        <v/>
      </c>
      <c r="AQ72" s="14" t="str">
        <f>IF(T72=1,'8 -Datos de referencia'!$B$20-('3- Datos generales'!$B$4-U72),"")</f>
        <v/>
      </c>
      <c r="AR72" s="14" t="str">
        <f>IF(V72=1,'8 -Datos de referencia'!$B$21-('3- Datos generales'!$B$4-W72),"")</f>
        <v/>
      </c>
      <c r="AS72" s="14" t="str">
        <f>IF(X72=1,'8 -Datos de referencia'!$B$22-('3- Datos generales'!$B$4-Y72),"")</f>
        <v/>
      </c>
      <c r="AT72" s="14" t="str">
        <f>IF(Z72=1,'8 -Datos de referencia'!$B$23-('3- Datos generales'!$B$4-AA72),"")</f>
        <v/>
      </c>
      <c r="AU72" s="26" t="str">
        <f>IF(AB72=1,'8 -Datos de referencia'!$B$24-('3- Datos generales'!$B$4-AC72),"")</f>
        <v/>
      </c>
      <c r="AV72" s="15" t="str">
        <f t="shared" si="7"/>
        <v>n/a</v>
      </c>
      <c r="AW72" s="14" t="str">
        <f t="shared" si="8"/>
        <v>Bajo Riesgo</v>
      </c>
      <c r="AX72" s="14" t="str">
        <f t="shared" si="9"/>
        <v>n/a</v>
      </c>
      <c r="AY72" s="26" t="str">
        <f t="shared" si="10"/>
        <v>n/a</v>
      </c>
    </row>
    <row r="73" spans="2:51" x14ac:dyDescent="0.25">
      <c r="B73" s="15"/>
      <c r="C73" s="59">
        <f>'2-Datos generales comunidades'!A71</f>
        <v>0</v>
      </c>
      <c r="D73" s="175">
        <f>'2-Datos generales comunidades'!B71</f>
        <v>0</v>
      </c>
      <c r="E73" s="59">
        <f>'2-Datos generales comunidades'!C71</f>
        <v>0</v>
      </c>
      <c r="F73" s="14">
        <f>'2-Datos generales comunidades'!G71</f>
        <v>0</v>
      </c>
      <c r="G73" s="14">
        <f>'2-Datos generales comunidades'!F71</f>
        <v>0</v>
      </c>
      <c r="H73" s="14">
        <f>'2-Datos generales comunidades'!E71</f>
        <v>0</v>
      </c>
      <c r="I73" s="14" t="str">
        <f>IF('2-Datos generales comunidades'!D71="Gravity Fed System with Pump","bombeo",IF('2-Datos generales comunidades'!D71="Gravity Fed System","gravedad",IF(ISBLANK('2-Datos generales comunidades'!H71),"sin dato",IF(ISBLANK('2-Datos generales comunidades'!D71),"sin sistema","otro"))))</f>
        <v>sin dato</v>
      </c>
      <c r="J73" s="14" t="str">
        <f>IF(ISBLANK('2-Datos generales comunidades'!I71),"",'2-Datos generales comunidades'!I71)</f>
        <v/>
      </c>
      <c r="K73" s="68" t="str">
        <f>IF(ISBLANK('2-Datos generales comunidades'!H71),"",'2-Datos generales comunidades'!H71)</f>
        <v/>
      </c>
      <c r="L73" s="179"/>
      <c r="M73" s="181"/>
      <c r="N73" s="181"/>
      <c r="O73" s="181"/>
      <c r="P73" s="181"/>
      <c r="Q73" s="181"/>
      <c r="R73" s="181"/>
      <c r="S73" s="181"/>
      <c r="T73" s="181"/>
      <c r="U73" s="181"/>
      <c r="V73" s="181"/>
      <c r="W73" s="181"/>
      <c r="X73" s="181"/>
      <c r="Y73" s="181"/>
      <c r="Z73" s="181"/>
      <c r="AA73" s="181"/>
      <c r="AB73" s="181"/>
      <c r="AC73" s="182"/>
      <c r="AD73" s="183"/>
      <c r="AE73" s="184"/>
      <c r="AF73" s="184"/>
      <c r="AG73" s="184"/>
      <c r="AH73" s="184"/>
      <c r="AI73" s="184"/>
      <c r="AJ73" s="184"/>
      <c r="AK73" s="184"/>
      <c r="AL73" s="185"/>
      <c r="AM73" s="15" t="str">
        <f>IF(L73=1,'8 -Datos de referencia'!$B$16-('3- Datos generales'!$B$4-M73),"")</f>
        <v/>
      </c>
      <c r="AN73" s="14" t="str">
        <f>IF(N73=1,'8 -Datos de referencia'!$B$17-('3- Datos generales'!$B$4-O73),"")</f>
        <v/>
      </c>
      <c r="AO73" s="14" t="str">
        <f>IF(P73=1,'8 -Datos de referencia'!$B$18-('3- Datos generales'!$B$4-Q73),"")</f>
        <v/>
      </c>
      <c r="AP73" s="14" t="str">
        <f>IF(R73=1,'8 -Datos de referencia'!$B$19-('3- Datos generales'!$B$4-S73),"")</f>
        <v/>
      </c>
      <c r="AQ73" s="14" t="str">
        <f>IF(T73=1,'8 -Datos de referencia'!$B$20-('3- Datos generales'!$B$4-U73),"")</f>
        <v/>
      </c>
      <c r="AR73" s="14" t="str">
        <f>IF(V73=1,'8 -Datos de referencia'!$B$21-('3- Datos generales'!$B$4-W73),"")</f>
        <v/>
      </c>
      <c r="AS73" s="14" t="str">
        <f>IF(X73=1,'8 -Datos de referencia'!$B$22-('3- Datos generales'!$B$4-Y73),"")</f>
        <v/>
      </c>
      <c r="AT73" s="14" t="str">
        <f>IF(Z73=1,'8 -Datos de referencia'!$B$23-('3- Datos generales'!$B$4-AA73),"")</f>
        <v/>
      </c>
      <c r="AU73" s="26" t="str">
        <f>IF(AB73=1,'8 -Datos de referencia'!$B$24-('3- Datos generales'!$B$4-AC73),"")</f>
        <v/>
      </c>
      <c r="AV73" s="15" t="str">
        <f t="shared" si="7"/>
        <v>n/a</v>
      </c>
      <c r="AW73" s="14" t="str">
        <f t="shared" si="8"/>
        <v>Bajo Riesgo</v>
      </c>
      <c r="AX73" s="14" t="str">
        <f t="shared" si="9"/>
        <v>n/a</v>
      </c>
      <c r="AY73" s="26" t="str">
        <f t="shared" si="10"/>
        <v>n/a</v>
      </c>
    </row>
    <row r="74" spans="2:51" x14ac:dyDescent="0.25">
      <c r="B74" s="15"/>
      <c r="C74" s="59">
        <f>'2-Datos generales comunidades'!A72</f>
        <v>0</v>
      </c>
      <c r="D74" s="175">
        <f>'2-Datos generales comunidades'!B72</f>
        <v>0</v>
      </c>
      <c r="E74" s="59">
        <f>'2-Datos generales comunidades'!C72</f>
        <v>0</v>
      </c>
      <c r="F74" s="14">
        <f>'2-Datos generales comunidades'!G72</f>
        <v>0</v>
      </c>
      <c r="G74" s="14">
        <f>'2-Datos generales comunidades'!F72</f>
        <v>0</v>
      </c>
      <c r="H74" s="14">
        <f>'2-Datos generales comunidades'!E72</f>
        <v>0</v>
      </c>
      <c r="I74" s="14" t="str">
        <f>IF('2-Datos generales comunidades'!D72="Gravity Fed System with Pump","bombeo",IF('2-Datos generales comunidades'!D72="Gravity Fed System","gravedad",IF(ISBLANK('2-Datos generales comunidades'!H72),"sin dato",IF(ISBLANK('2-Datos generales comunidades'!D72),"sin sistema","otro"))))</f>
        <v>sin dato</v>
      </c>
      <c r="J74" s="14" t="str">
        <f>IF(ISBLANK('2-Datos generales comunidades'!I72),"",'2-Datos generales comunidades'!I72)</f>
        <v/>
      </c>
      <c r="K74" s="68" t="str">
        <f>IF(ISBLANK('2-Datos generales comunidades'!H72),"",'2-Datos generales comunidades'!H72)</f>
        <v/>
      </c>
      <c r="L74" s="179"/>
      <c r="M74" s="181"/>
      <c r="N74" s="181"/>
      <c r="O74" s="181"/>
      <c r="P74" s="181"/>
      <c r="Q74" s="181"/>
      <c r="R74" s="181"/>
      <c r="S74" s="181"/>
      <c r="T74" s="181"/>
      <c r="U74" s="181"/>
      <c r="V74" s="181"/>
      <c r="W74" s="181"/>
      <c r="X74" s="181"/>
      <c r="Y74" s="181"/>
      <c r="Z74" s="181"/>
      <c r="AA74" s="181"/>
      <c r="AB74" s="181"/>
      <c r="AC74" s="182"/>
      <c r="AD74" s="183"/>
      <c r="AE74" s="184"/>
      <c r="AF74" s="184"/>
      <c r="AG74" s="184"/>
      <c r="AH74" s="184"/>
      <c r="AI74" s="184"/>
      <c r="AJ74" s="184"/>
      <c r="AK74" s="184"/>
      <c r="AL74" s="185"/>
      <c r="AM74" s="15" t="str">
        <f>IF(L74=1,'8 -Datos de referencia'!$B$16-('3- Datos generales'!$B$4-M74),"")</f>
        <v/>
      </c>
      <c r="AN74" s="14" t="str">
        <f>IF(N74=1,'8 -Datos de referencia'!$B$17-('3- Datos generales'!$B$4-O74),"")</f>
        <v/>
      </c>
      <c r="AO74" s="14" t="str">
        <f>IF(P74=1,'8 -Datos de referencia'!$B$18-('3- Datos generales'!$B$4-Q74),"")</f>
        <v/>
      </c>
      <c r="AP74" s="14" t="str">
        <f>IF(R74=1,'8 -Datos de referencia'!$B$19-('3- Datos generales'!$B$4-S74),"")</f>
        <v/>
      </c>
      <c r="AQ74" s="14" t="str">
        <f>IF(T74=1,'8 -Datos de referencia'!$B$20-('3- Datos generales'!$B$4-U74),"")</f>
        <v/>
      </c>
      <c r="AR74" s="14" t="str">
        <f>IF(V74=1,'8 -Datos de referencia'!$B$21-('3- Datos generales'!$B$4-W74),"")</f>
        <v/>
      </c>
      <c r="AS74" s="14" t="str">
        <f>IF(X74=1,'8 -Datos de referencia'!$B$22-('3- Datos generales'!$B$4-Y74),"")</f>
        <v/>
      </c>
      <c r="AT74" s="14" t="str">
        <f>IF(Z74=1,'8 -Datos de referencia'!$B$23-('3- Datos generales'!$B$4-AA74),"")</f>
        <v/>
      </c>
      <c r="AU74" s="26" t="str">
        <f>IF(AB74=1,'8 -Datos de referencia'!$B$24-('3- Datos generales'!$B$4-AC74),"")</f>
        <v/>
      </c>
      <c r="AV74" s="15" t="str">
        <f t="shared" si="7"/>
        <v>n/a</v>
      </c>
      <c r="AW74" s="14" t="str">
        <f t="shared" si="8"/>
        <v>Bajo Riesgo</v>
      </c>
      <c r="AX74" s="14" t="str">
        <f t="shared" si="9"/>
        <v>n/a</v>
      </c>
      <c r="AY74" s="26" t="str">
        <f t="shared" si="10"/>
        <v>n/a</v>
      </c>
    </row>
    <row r="75" spans="2:51" x14ac:dyDescent="0.25">
      <c r="B75" s="15"/>
      <c r="C75" s="59">
        <f>'2-Datos generales comunidades'!A73</f>
        <v>0</v>
      </c>
      <c r="D75" s="175">
        <f>'2-Datos generales comunidades'!B73</f>
        <v>0</v>
      </c>
      <c r="E75" s="59">
        <f>'2-Datos generales comunidades'!C73</f>
        <v>0</v>
      </c>
      <c r="F75" s="14">
        <f>'2-Datos generales comunidades'!G73</f>
        <v>0</v>
      </c>
      <c r="G75" s="14">
        <f>'2-Datos generales comunidades'!F73</f>
        <v>0</v>
      </c>
      <c r="H75" s="14">
        <f>'2-Datos generales comunidades'!E73</f>
        <v>0</v>
      </c>
      <c r="I75" s="14" t="str">
        <f>IF('2-Datos generales comunidades'!D73="Gravity Fed System with Pump","bombeo",IF('2-Datos generales comunidades'!D73="Gravity Fed System","gravedad",IF(ISBLANK('2-Datos generales comunidades'!H73),"sin dato",IF(ISBLANK('2-Datos generales comunidades'!D73),"sin sistema","otro"))))</f>
        <v>sin dato</v>
      </c>
      <c r="J75" s="14" t="str">
        <f>IF(ISBLANK('2-Datos generales comunidades'!I73),"",'2-Datos generales comunidades'!I73)</f>
        <v/>
      </c>
      <c r="K75" s="68" t="str">
        <f>IF(ISBLANK('2-Datos generales comunidades'!H73),"",'2-Datos generales comunidades'!H73)</f>
        <v/>
      </c>
      <c r="L75" s="179"/>
      <c r="M75" s="181"/>
      <c r="N75" s="181"/>
      <c r="O75" s="181"/>
      <c r="P75" s="181"/>
      <c r="Q75" s="181"/>
      <c r="R75" s="181"/>
      <c r="S75" s="181"/>
      <c r="T75" s="181"/>
      <c r="U75" s="181"/>
      <c r="V75" s="181"/>
      <c r="W75" s="181"/>
      <c r="X75" s="181"/>
      <c r="Y75" s="181"/>
      <c r="Z75" s="181"/>
      <c r="AA75" s="181"/>
      <c r="AB75" s="181"/>
      <c r="AC75" s="182"/>
      <c r="AD75" s="183"/>
      <c r="AE75" s="184"/>
      <c r="AF75" s="184"/>
      <c r="AG75" s="184"/>
      <c r="AH75" s="184"/>
      <c r="AI75" s="184"/>
      <c r="AJ75" s="184"/>
      <c r="AK75" s="184"/>
      <c r="AL75" s="185"/>
      <c r="AM75" s="15" t="str">
        <f>IF(L75=1,'8 -Datos de referencia'!$B$16-('3- Datos generales'!$B$4-M75),"")</f>
        <v/>
      </c>
      <c r="AN75" s="14" t="str">
        <f>IF(N75=1,'8 -Datos de referencia'!$B$17-('3- Datos generales'!$B$4-O75),"")</f>
        <v/>
      </c>
      <c r="AO75" s="14" t="str">
        <f>IF(P75=1,'8 -Datos de referencia'!$B$18-('3- Datos generales'!$B$4-Q75),"")</f>
        <v/>
      </c>
      <c r="AP75" s="14" t="str">
        <f>IF(R75=1,'8 -Datos de referencia'!$B$19-('3- Datos generales'!$B$4-S75),"")</f>
        <v/>
      </c>
      <c r="AQ75" s="14" t="str">
        <f>IF(T75=1,'8 -Datos de referencia'!$B$20-('3- Datos generales'!$B$4-U75),"")</f>
        <v/>
      </c>
      <c r="AR75" s="14" t="str">
        <f>IF(V75=1,'8 -Datos de referencia'!$B$21-('3- Datos generales'!$B$4-W75),"")</f>
        <v/>
      </c>
      <c r="AS75" s="14" t="str">
        <f>IF(X75=1,'8 -Datos de referencia'!$B$22-('3- Datos generales'!$B$4-Y75),"")</f>
        <v/>
      </c>
      <c r="AT75" s="14" t="str">
        <f>IF(Z75=1,'8 -Datos de referencia'!$B$23-('3- Datos generales'!$B$4-AA75),"")</f>
        <v/>
      </c>
      <c r="AU75" s="26" t="str">
        <f>IF(AB75=1,'8 -Datos de referencia'!$B$24-('3- Datos generales'!$B$4-AC75),"")</f>
        <v/>
      </c>
      <c r="AV75" s="15" t="str">
        <f t="shared" si="7"/>
        <v>n/a</v>
      </c>
      <c r="AW75" s="14" t="str">
        <f t="shared" si="8"/>
        <v>Bajo Riesgo</v>
      </c>
      <c r="AX75" s="14" t="str">
        <f t="shared" si="9"/>
        <v>n/a</v>
      </c>
      <c r="AY75" s="26" t="str">
        <f t="shared" si="10"/>
        <v>n/a</v>
      </c>
    </row>
    <row r="76" spans="2:51" x14ac:dyDescent="0.25">
      <c r="B76" s="15"/>
      <c r="C76" s="59">
        <f>'2-Datos generales comunidades'!A74</f>
        <v>0</v>
      </c>
      <c r="D76" s="175">
        <f>'2-Datos generales comunidades'!B74</f>
        <v>0</v>
      </c>
      <c r="E76" s="59">
        <f>'2-Datos generales comunidades'!C74</f>
        <v>0</v>
      </c>
      <c r="F76" s="14">
        <f>'2-Datos generales comunidades'!G74</f>
        <v>0</v>
      </c>
      <c r="G76" s="14">
        <f>'2-Datos generales comunidades'!F74</f>
        <v>0</v>
      </c>
      <c r="H76" s="14">
        <f>'2-Datos generales comunidades'!E74</f>
        <v>0</v>
      </c>
      <c r="I76" s="14" t="str">
        <f>IF('2-Datos generales comunidades'!D74="Gravity Fed System with Pump","bombeo",IF('2-Datos generales comunidades'!D74="Gravity Fed System","gravedad",IF(ISBLANK('2-Datos generales comunidades'!H74),"sin dato",IF(ISBLANK('2-Datos generales comunidades'!D74),"sin sistema","otro"))))</f>
        <v>sin dato</v>
      </c>
      <c r="J76" s="14" t="str">
        <f>IF(ISBLANK('2-Datos generales comunidades'!I74),"",'2-Datos generales comunidades'!I74)</f>
        <v/>
      </c>
      <c r="K76" s="68" t="str">
        <f>IF(ISBLANK('2-Datos generales comunidades'!H74),"",'2-Datos generales comunidades'!H74)</f>
        <v/>
      </c>
      <c r="L76" s="179"/>
      <c r="M76" s="181"/>
      <c r="N76" s="181"/>
      <c r="O76" s="181"/>
      <c r="P76" s="181"/>
      <c r="Q76" s="181"/>
      <c r="R76" s="181"/>
      <c r="S76" s="181"/>
      <c r="T76" s="181"/>
      <c r="U76" s="181"/>
      <c r="V76" s="181"/>
      <c r="W76" s="181"/>
      <c r="X76" s="181"/>
      <c r="Y76" s="181"/>
      <c r="Z76" s="181"/>
      <c r="AA76" s="181"/>
      <c r="AB76" s="181"/>
      <c r="AC76" s="182"/>
      <c r="AD76" s="183"/>
      <c r="AE76" s="184"/>
      <c r="AF76" s="184"/>
      <c r="AG76" s="184"/>
      <c r="AH76" s="184"/>
      <c r="AI76" s="184"/>
      <c r="AJ76" s="184"/>
      <c r="AK76" s="184"/>
      <c r="AL76" s="185"/>
      <c r="AM76" s="15" t="str">
        <f>IF(L76=1,'8 -Datos de referencia'!$B$16-('3- Datos generales'!$B$4-M76),"")</f>
        <v/>
      </c>
      <c r="AN76" s="14" t="str">
        <f>IF(N76=1,'8 -Datos de referencia'!$B$17-('3- Datos generales'!$B$4-O76),"")</f>
        <v/>
      </c>
      <c r="AO76" s="14" t="str">
        <f>IF(P76=1,'8 -Datos de referencia'!$B$18-('3- Datos generales'!$B$4-Q76),"")</f>
        <v/>
      </c>
      <c r="AP76" s="14" t="str">
        <f>IF(R76=1,'8 -Datos de referencia'!$B$19-('3- Datos generales'!$B$4-S76),"")</f>
        <v/>
      </c>
      <c r="AQ76" s="14" t="str">
        <f>IF(T76=1,'8 -Datos de referencia'!$B$20-('3- Datos generales'!$B$4-U76),"")</f>
        <v/>
      </c>
      <c r="AR76" s="14" t="str">
        <f>IF(V76=1,'8 -Datos de referencia'!$B$21-('3- Datos generales'!$B$4-W76),"")</f>
        <v/>
      </c>
      <c r="AS76" s="14" t="str">
        <f>IF(X76=1,'8 -Datos de referencia'!$B$22-('3- Datos generales'!$B$4-Y76),"")</f>
        <v/>
      </c>
      <c r="AT76" s="14" t="str">
        <f>IF(Z76=1,'8 -Datos de referencia'!$B$23-('3- Datos generales'!$B$4-AA76),"")</f>
        <v/>
      </c>
      <c r="AU76" s="26" t="str">
        <f>IF(AB76=1,'8 -Datos de referencia'!$B$24-('3- Datos generales'!$B$4-AC76),"")</f>
        <v/>
      </c>
      <c r="AV76" s="15" t="str">
        <f t="shared" si="7"/>
        <v>n/a</v>
      </c>
      <c r="AW76" s="14" t="str">
        <f t="shared" si="8"/>
        <v>Bajo Riesgo</v>
      </c>
      <c r="AX76" s="14" t="str">
        <f t="shared" si="9"/>
        <v>n/a</v>
      </c>
      <c r="AY76" s="26" t="str">
        <f t="shared" si="10"/>
        <v>n/a</v>
      </c>
    </row>
    <row r="77" spans="2:51" x14ac:dyDescent="0.25">
      <c r="B77" s="15"/>
      <c r="C77" s="59">
        <f>'2-Datos generales comunidades'!A75</f>
        <v>0</v>
      </c>
      <c r="D77" s="175">
        <f>'2-Datos generales comunidades'!B75</f>
        <v>0</v>
      </c>
      <c r="E77" s="59">
        <f>'2-Datos generales comunidades'!C75</f>
        <v>0</v>
      </c>
      <c r="F77" s="14">
        <f>'2-Datos generales comunidades'!G75</f>
        <v>0</v>
      </c>
      <c r="G77" s="14">
        <f>'2-Datos generales comunidades'!F75</f>
        <v>0</v>
      </c>
      <c r="H77" s="14">
        <f>'2-Datos generales comunidades'!E75</f>
        <v>0</v>
      </c>
      <c r="I77" s="14" t="str">
        <f>IF('2-Datos generales comunidades'!D75="Gravity Fed System with Pump","bombeo",IF('2-Datos generales comunidades'!D75="Gravity Fed System","gravedad",IF(ISBLANK('2-Datos generales comunidades'!H75),"sin dato",IF(ISBLANK('2-Datos generales comunidades'!D75),"sin sistema","otro"))))</f>
        <v>sin dato</v>
      </c>
      <c r="J77" s="14" t="str">
        <f>IF(ISBLANK('2-Datos generales comunidades'!I75),"",'2-Datos generales comunidades'!I75)</f>
        <v/>
      </c>
      <c r="K77" s="68" t="str">
        <f>IF(ISBLANK('2-Datos generales comunidades'!H75),"",'2-Datos generales comunidades'!H75)</f>
        <v/>
      </c>
      <c r="L77" s="179"/>
      <c r="M77" s="181"/>
      <c r="N77" s="181"/>
      <c r="O77" s="181"/>
      <c r="P77" s="181"/>
      <c r="Q77" s="181"/>
      <c r="R77" s="181"/>
      <c r="S77" s="181"/>
      <c r="T77" s="181"/>
      <c r="U77" s="181"/>
      <c r="V77" s="181"/>
      <c r="W77" s="181"/>
      <c r="X77" s="181"/>
      <c r="Y77" s="181"/>
      <c r="Z77" s="181"/>
      <c r="AA77" s="181"/>
      <c r="AB77" s="181"/>
      <c r="AC77" s="182"/>
      <c r="AD77" s="183"/>
      <c r="AE77" s="184"/>
      <c r="AF77" s="184"/>
      <c r="AG77" s="184"/>
      <c r="AH77" s="184"/>
      <c r="AI77" s="184"/>
      <c r="AJ77" s="184"/>
      <c r="AK77" s="184"/>
      <c r="AL77" s="185"/>
      <c r="AM77" s="15" t="str">
        <f>IF(L77=1,'8 -Datos de referencia'!$B$16-('3- Datos generales'!$B$4-M77),"")</f>
        <v/>
      </c>
      <c r="AN77" s="14" t="str">
        <f>IF(N77=1,'8 -Datos de referencia'!$B$17-('3- Datos generales'!$B$4-O77),"")</f>
        <v/>
      </c>
      <c r="AO77" s="14" t="str">
        <f>IF(P77=1,'8 -Datos de referencia'!$B$18-('3- Datos generales'!$B$4-Q77),"")</f>
        <v/>
      </c>
      <c r="AP77" s="14" t="str">
        <f>IF(R77=1,'8 -Datos de referencia'!$B$19-('3- Datos generales'!$B$4-S77),"")</f>
        <v/>
      </c>
      <c r="AQ77" s="14" t="str">
        <f>IF(T77=1,'8 -Datos de referencia'!$B$20-('3- Datos generales'!$B$4-U77),"")</f>
        <v/>
      </c>
      <c r="AR77" s="14" t="str">
        <f>IF(V77=1,'8 -Datos de referencia'!$B$21-('3- Datos generales'!$B$4-W77),"")</f>
        <v/>
      </c>
      <c r="AS77" s="14" t="str">
        <f>IF(X77=1,'8 -Datos de referencia'!$B$22-('3- Datos generales'!$B$4-Y77),"")</f>
        <v/>
      </c>
      <c r="AT77" s="14" t="str">
        <f>IF(Z77=1,'8 -Datos de referencia'!$B$23-('3- Datos generales'!$B$4-AA77),"")</f>
        <v/>
      </c>
      <c r="AU77" s="26" t="str">
        <f>IF(AB77=1,'8 -Datos de referencia'!$B$24-('3- Datos generales'!$B$4-AC77),"")</f>
        <v/>
      </c>
      <c r="AV77" s="15" t="str">
        <f t="shared" si="7"/>
        <v>n/a</v>
      </c>
      <c r="AW77" s="14" t="str">
        <f t="shared" si="8"/>
        <v>Bajo Riesgo</v>
      </c>
      <c r="AX77" s="14" t="str">
        <f t="shared" si="9"/>
        <v>n/a</v>
      </c>
      <c r="AY77" s="26" t="str">
        <f t="shared" si="10"/>
        <v>n/a</v>
      </c>
    </row>
    <row r="78" spans="2:51" x14ac:dyDescent="0.25">
      <c r="B78" s="15"/>
      <c r="C78" s="59">
        <f>'2-Datos generales comunidades'!A76</f>
        <v>0</v>
      </c>
      <c r="D78" s="175">
        <f>'2-Datos generales comunidades'!B76</f>
        <v>0</v>
      </c>
      <c r="E78" s="59">
        <f>'2-Datos generales comunidades'!C76</f>
        <v>0</v>
      </c>
      <c r="F78" s="14">
        <f>'2-Datos generales comunidades'!G76</f>
        <v>0</v>
      </c>
      <c r="G78" s="14">
        <f>'2-Datos generales comunidades'!F76</f>
        <v>0</v>
      </c>
      <c r="H78" s="14">
        <f>'2-Datos generales comunidades'!E76</f>
        <v>0</v>
      </c>
      <c r="I78" s="14" t="str">
        <f>IF('2-Datos generales comunidades'!D76="Gravity Fed System with Pump","bombeo",IF('2-Datos generales comunidades'!D76="Gravity Fed System","gravedad",IF(ISBLANK('2-Datos generales comunidades'!H76),"sin dato",IF(ISBLANK('2-Datos generales comunidades'!D76),"sin sistema","otro"))))</f>
        <v>sin dato</v>
      </c>
      <c r="J78" s="14" t="str">
        <f>IF(ISBLANK('2-Datos generales comunidades'!I76),"",'2-Datos generales comunidades'!I76)</f>
        <v/>
      </c>
      <c r="K78" s="68" t="str">
        <f>IF(ISBLANK('2-Datos generales comunidades'!H76),"",'2-Datos generales comunidades'!H76)</f>
        <v/>
      </c>
      <c r="L78" s="179"/>
      <c r="M78" s="181"/>
      <c r="N78" s="181"/>
      <c r="O78" s="181"/>
      <c r="P78" s="181"/>
      <c r="Q78" s="181"/>
      <c r="R78" s="181"/>
      <c r="S78" s="181"/>
      <c r="T78" s="181"/>
      <c r="U78" s="181"/>
      <c r="V78" s="181"/>
      <c r="W78" s="181"/>
      <c r="X78" s="181"/>
      <c r="Y78" s="181"/>
      <c r="Z78" s="181"/>
      <c r="AA78" s="181"/>
      <c r="AB78" s="181"/>
      <c r="AC78" s="182"/>
      <c r="AD78" s="183"/>
      <c r="AE78" s="184"/>
      <c r="AF78" s="184"/>
      <c r="AG78" s="184"/>
      <c r="AH78" s="184"/>
      <c r="AI78" s="184"/>
      <c r="AJ78" s="184"/>
      <c r="AK78" s="184"/>
      <c r="AL78" s="185"/>
      <c r="AM78" s="15" t="str">
        <f>IF(L78=1,'8 -Datos de referencia'!$B$16-('3- Datos generales'!$B$4-M78),"")</f>
        <v/>
      </c>
      <c r="AN78" s="14" t="str">
        <f>IF(N78=1,'8 -Datos de referencia'!$B$17-('3- Datos generales'!$B$4-O78),"")</f>
        <v/>
      </c>
      <c r="AO78" s="14" t="str">
        <f>IF(P78=1,'8 -Datos de referencia'!$B$18-('3- Datos generales'!$B$4-Q78),"")</f>
        <v/>
      </c>
      <c r="AP78" s="14" t="str">
        <f>IF(R78=1,'8 -Datos de referencia'!$B$19-('3- Datos generales'!$B$4-S78),"")</f>
        <v/>
      </c>
      <c r="AQ78" s="14" t="str">
        <f>IF(T78=1,'8 -Datos de referencia'!$B$20-('3- Datos generales'!$B$4-U78),"")</f>
        <v/>
      </c>
      <c r="AR78" s="14" t="str">
        <f>IF(V78=1,'8 -Datos de referencia'!$B$21-('3- Datos generales'!$B$4-W78),"")</f>
        <v/>
      </c>
      <c r="AS78" s="14" t="str">
        <f>IF(X78=1,'8 -Datos de referencia'!$B$22-('3- Datos generales'!$B$4-Y78),"")</f>
        <v/>
      </c>
      <c r="AT78" s="14" t="str">
        <f>IF(Z78=1,'8 -Datos de referencia'!$B$23-('3- Datos generales'!$B$4-AA78),"")</f>
        <v/>
      </c>
      <c r="AU78" s="26" t="str">
        <f>IF(AB78=1,'8 -Datos de referencia'!$B$24-('3- Datos generales'!$B$4-AC78),"")</f>
        <v/>
      </c>
      <c r="AV78" s="15" t="str">
        <f t="shared" si="7"/>
        <v>n/a</v>
      </c>
      <c r="AW78" s="14" t="str">
        <f t="shared" si="8"/>
        <v>Bajo Riesgo</v>
      </c>
      <c r="AX78" s="14" t="str">
        <f t="shared" si="9"/>
        <v>n/a</v>
      </c>
      <c r="AY78" s="26" t="str">
        <f t="shared" si="10"/>
        <v>n/a</v>
      </c>
    </row>
    <row r="79" spans="2:51" x14ac:dyDescent="0.25">
      <c r="B79" s="15"/>
      <c r="C79" s="59">
        <f>'2-Datos generales comunidades'!A77</f>
        <v>0</v>
      </c>
      <c r="D79" s="175">
        <f>'2-Datos generales comunidades'!B77</f>
        <v>0</v>
      </c>
      <c r="E79" s="59">
        <f>'2-Datos generales comunidades'!C77</f>
        <v>0</v>
      </c>
      <c r="F79" s="14">
        <f>'2-Datos generales comunidades'!G77</f>
        <v>0</v>
      </c>
      <c r="G79" s="14">
        <f>'2-Datos generales comunidades'!F77</f>
        <v>0</v>
      </c>
      <c r="H79" s="14">
        <f>'2-Datos generales comunidades'!E77</f>
        <v>0</v>
      </c>
      <c r="I79" s="14" t="str">
        <f>IF('2-Datos generales comunidades'!D77="Gravity Fed System with Pump","bombeo",IF('2-Datos generales comunidades'!D77="Gravity Fed System","gravedad",IF(ISBLANK('2-Datos generales comunidades'!H77),"sin dato",IF(ISBLANK('2-Datos generales comunidades'!D77),"sin sistema","otro"))))</f>
        <v>sin dato</v>
      </c>
      <c r="J79" s="14" t="str">
        <f>IF(ISBLANK('2-Datos generales comunidades'!I77),"",'2-Datos generales comunidades'!I77)</f>
        <v/>
      </c>
      <c r="K79" s="68" t="str">
        <f>IF(ISBLANK('2-Datos generales comunidades'!H77),"",'2-Datos generales comunidades'!H77)</f>
        <v/>
      </c>
      <c r="L79" s="179"/>
      <c r="M79" s="181"/>
      <c r="N79" s="181"/>
      <c r="O79" s="181"/>
      <c r="P79" s="181"/>
      <c r="Q79" s="181"/>
      <c r="R79" s="181"/>
      <c r="S79" s="181"/>
      <c r="T79" s="181"/>
      <c r="U79" s="181"/>
      <c r="V79" s="181"/>
      <c r="W79" s="181"/>
      <c r="X79" s="181"/>
      <c r="Y79" s="181"/>
      <c r="Z79" s="181"/>
      <c r="AA79" s="181"/>
      <c r="AB79" s="181"/>
      <c r="AC79" s="182"/>
      <c r="AD79" s="183"/>
      <c r="AE79" s="184"/>
      <c r="AF79" s="184"/>
      <c r="AG79" s="184"/>
      <c r="AH79" s="184"/>
      <c r="AI79" s="184"/>
      <c r="AJ79" s="184"/>
      <c r="AK79" s="184"/>
      <c r="AL79" s="185"/>
      <c r="AM79" s="15" t="str">
        <f>IF(L79=1,'8 -Datos de referencia'!$B$16-('3- Datos generales'!$B$4-M79),"")</f>
        <v/>
      </c>
      <c r="AN79" s="14" t="str">
        <f>IF(N79=1,'8 -Datos de referencia'!$B$17-('3- Datos generales'!$B$4-O79),"")</f>
        <v/>
      </c>
      <c r="AO79" s="14" t="str">
        <f>IF(P79=1,'8 -Datos de referencia'!$B$18-('3- Datos generales'!$B$4-Q79),"")</f>
        <v/>
      </c>
      <c r="AP79" s="14" t="str">
        <f>IF(R79=1,'8 -Datos de referencia'!$B$19-('3- Datos generales'!$B$4-S79),"")</f>
        <v/>
      </c>
      <c r="AQ79" s="14" t="str">
        <f>IF(T79=1,'8 -Datos de referencia'!$B$20-('3- Datos generales'!$B$4-U79),"")</f>
        <v/>
      </c>
      <c r="AR79" s="14" t="str">
        <f>IF(V79=1,'8 -Datos de referencia'!$B$21-('3- Datos generales'!$B$4-W79),"")</f>
        <v/>
      </c>
      <c r="AS79" s="14" t="str">
        <f>IF(X79=1,'8 -Datos de referencia'!$B$22-('3- Datos generales'!$B$4-Y79),"")</f>
        <v/>
      </c>
      <c r="AT79" s="14" t="str">
        <f>IF(Z79=1,'8 -Datos de referencia'!$B$23-('3- Datos generales'!$B$4-AA79),"")</f>
        <v/>
      </c>
      <c r="AU79" s="26" t="str">
        <f>IF(AB79=1,'8 -Datos de referencia'!$B$24-('3- Datos generales'!$B$4-AC79),"")</f>
        <v/>
      </c>
      <c r="AV79" s="15" t="str">
        <f t="shared" si="7"/>
        <v>n/a</v>
      </c>
      <c r="AW79" s="14" t="str">
        <f t="shared" si="8"/>
        <v>Bajo Riesgo</v>
      </c>
      <c r="AX79" s="14" t="str">
        <f t="shared" si="9"/>
        <v>n/a</v>
      </c>
      <c r="AY79" s="26" t="str">
        <f t="shared" si="10"/>
        <v>n/a</v>
      </c>
    </row>
    <row r="80" spans="2:51" x14ac:dyDescent="0.25">
      <c r="B80" s="15"/>
      <c r="C80" s="59">
        <f>'2-Datos generales comunidades'!A78</f>
        <v>0</v>
      </c>
      <c r="D80" s="175">
        <f>'2-Datos generales comunidades'!B78</f>
        <v>0</v>
      </c>
      <c r="E80" s="59">
        <f>'2-Datos generales comunidades'!C78</f>
        <v>0</v>
      </c>
      <c r="F80" s="14">
        <f>'2-Datos generales comunidades'!G78</f>
        <v>0</v>
      </c>
      <c r="G80" s="14">
        <f>'2-Datos generales comunidades'!F78</f>
        <v>0</v>
      </c>
      <c r="H80" s="14">
        <f>'2-Datos generales comunidades'!E78</f>
        <v>0</v>
      </c>
      <c r="I80" s="14" t="str">
        <f>IF('2-Datos generales comunidades'!D78="Gravity Fed System with Pump","bombeo",IF('2-Datos generales comunidades'!D78="Gravity Fed System","gravedad",IF(ISBLANK('2-Datos generales comunidades'!H78),"sin dato",IF(ISBLANK('2-Datos generales comunidades'!D78),"sin sistema","otro"))))</f>
        <v>sin dato</v>
      </c>
      <c r="J80" s="14" t="str">
        <f>IF(ISBLANK('2-Datos generales comunidades'!I78),"",'2-Datos generales comunidades'!I78)</f>
        <v/>
      </c>
      <c r="K80" s="68" t="str">
        <f>IF(ISBLANK('2-Datos generales comunidades'!H78),"",'2-Datos generales comunidades'!H78)</f>
        <v/>
      </c>
      <c r="L80" s="179"/>
      <c r="M80" s="181"/>
      <c r="N80" s="181"/>
      <c r="O80" s="181"/>
      <c r="P80" s="181"/>
      <c r="Q80" s="181"/>
      <c r="R80" s="181"/>
      <c r="S80" s="181"/>
      <c r="T80" s="181"/>
      <c r="U80" s="181"/>
      <c r="V80" s="181"/>
      <c r="W80" s="181"/>
      <c r="X80" s="181"/>
      <c r="Y80" s="181"/>
      <c r="Z80" s="181"/>
      <c r="AA80" s="181"/>
      <c r="AB80" s="181"/>
      <c r="AC80" s="182"/>
      <c r="AD80" s="183"/>
      <c r="AE80" s="184"/>
      <c r="AF80" s="184"/>
      <c r="AG80" s="184"/>
      <c r="AH80" s="184"/>
      <c r="AI80" s="184"/>
      <c r="AJ80" s="184"/>
      <c r="AK80" s="184"/>
      <c r="AL80" s="185"/>
      <c r="AM80" s="15" t="str">
        <f>IF(L80=1,'8 -Datos de referencia'!$B$16-('3- Datos generales'!$B$4-M80),"")</f>
        <v/>
      </c>
      <c r="AN80" s="14" t="str">
        <f>IF(N80=1,'8 -Datos de referencia'!$B$17-('3- Datos generales'!$B$4-O80),"")</f>
        <v/>
      </c>
      <c r="AO80" s="14" t="str">
        <f>IF(P80=1,'8 -Datos de referencia'!$B$18-('3- Datos generales'!$B$4-Q80),"")</f>
        <v/>
      </c>
      <c r="AP80" s="14" t="str">
        <f>IF(R80=1,'8 -Datos de referencia'!$B$19-('3- Datos generales'!$B$4-S80),"")</f>
        <v/>
      </c>
      <c r="AQ80" s="14" t="str">
        <f>IF(T80=1,'8 -Datos de referencia'!$B$20-('3- Datos generales'!$B$4-U80),"")</f>
        <v/>
      </c>
      <c r="AR80" s="14" t="str">
        <f>IF(V80=1,'8 -Datos de referencia'!$B$21-('3- Datos generales'!$B$4-W80),"")</f>
        <v/>
      </c>
      <c r="AS80" s="14" t="str">
        <f>IF(X80=1,'8 -Datos de referencia'!$B$22-('3- Datos generales'!$B$4-Y80),"")</f>
        <v/>
      </c>
      <c r="AT80" s="14" t="str">
        <f>IF(Z80=1,'8 -Datos de referencia'!$B$23-('3- Datos generales'!$B$4-AA80),"")</f>
        <v/>
      </c>
      <c r="AU80" s="26" t="str">
        <f>IF(AB80=1,'8 -Datos de referencia'!$B$24-('3- Datos generales'!$B$4-AC80),"")</f>
        <v/>
      </c>
      <c r="AV80" s="15" t="str">
        <f t="shared" si="7"/>
        <v>n/a</v>
      </c>
      <c r="AW80" s="14" t="str">
        <f t="shared" si="8"/>
        <v>Bajo Riesgo</v>
      </c>
      <c r="AX80" s="14" t="str">
        <f t="shared" si="9"/>
        <v>n/a</v>
      </c>
      <c r="AY80" s="26" t="str">
        <f t="shared" si="10"/>
        <v>n/a</v>
      </c>
    </row>
    <row r="81" spans="2:51" x14ac:dyDescent="0.25">
      <c r="B81" s="15"/>
      <c r="C81" s="59">
        <f>'2-Datos generales comunidades'!A79</f>
        <v>0</v>
      </c>
      <c r="D81" s="175">
        <f>'2-Datos generales comunidades'!B79</f>
        <v>0</v>
      </c>
      <c r="E81" s="59">
        <f>'2-Datos generales comunidades'!C79</f>
        <v>0</v>
      </c>
      <c r="F81" s="14">
        <f>'2-Datos generales comunidades'!G79</f>
        <v>0</v>
      </c>
      <c r="G81" s="14">
        <f>'2-Datos generales comunidades'!F79</f>
        <v>0</v>
      </c>
      <c r="H81" s="14">
        <f>'2-Datos generales comunidades'!E79</f>
        <v>0</v>
      </c>
      <c r="I81" s="14" t="str">
        <f>IF('2-Datos generales comunidades'!D79="Gravity Fed System with Pump","bombeo",IF('2-Datos generales comunidades'!D79="Gravity Fed System","gravedad",IF(ISBLANK('2-Datos generales comunidades'!H79),"sin dato",IF(ISBLANK('2-Datos generales comunidades'!D79),"sin sistema","otro"))))</f>
        <v>sin dato</v>
      </c>
      <c r="J81" s="14" t="str">
        <f>IF(ISBLANK('2-Datos generales comunidades'!I79),"",'2-Datos generales comunidades'!I79)</f>
        <v/>
      </c>
      <c r="K81" s="68" t="str">
        <f>IF(ISBLANK('2-Datos generales comunidades'!H79),"",'2-Datos generales comunidades'!H79)</f>
        <v/>
      </c>
      <c r="L81" s="179"/>
      <c r="M81" s="181"/>
      <c r="N81" s="181"/>
      <c r="O81" s="181"/>
      <c r="P81" s="181"/>
      <c r="Q81" s="181"/>
      <c r="R81" s="181"/>
      <c r="S81" s="181"/>
      <c r="T81" s="181"/>
      <c r="U81" s="181"/>
      <c r="V81" s="181"/>
      <c r="W81" s="181"/>
      <c r="X81" s="181"/>
      <c r="Y81" s="181"/>
      <c r="Z81" s="181"/>
      <c r="AA81" s="181"/>
      <c r="AB81" s="181"/>
      <c r="AC81" s="182"/>
      <c r="AD81" s="183"/>
      <c r="AE81" s="184"/>
      <c r="AF81" s="184"/>
      <c r="AG81" s="184"/>
      <c r="AH81" s="184"/>
      <c r="AI81" s="184"/>
      <c r="AJ81" s="184"/>
      <c r="AK81" s="184"/>
      <c r="AL81" s="185"/>
      <c r="AM81" s="15" t="str">
        <f>IF(L81=1,'8 -Datos de referencia'!$B$16-('3- Datos generales'!$B$4-M81),"")</f>
        <v/>
      </c>
      <c r="AN81" s="14" t="str">
        <f>IF(N81=1,'8 -Datos de referencia'!$B$17-('3- Datos generales'!$B$4-O81),"")</f>
        <v/>
      </c>
      <c r="AO81" s="14" t="str">
        <f>IF(P81=1,'8 -Datos de referencia'!$B$18-('3- Datos generales'!$B$4-Q81),"")</f>
        <v/>
      </c>
      <c r="AP81" s="14" t="str">
        <f>IF(R81=1,'8 -Datos de referencia'!$B$19-('3- Datos generales'!$B$4-S81),"")</f>
        <v/>
      </c>
      <c r="AQ81" s="14" t="str">
        <f>IF(T81=1,'8 -Datos de referencia'!$B$20-('3- Datos generales'!$B$4-U81),"")</f>
        <v/>
      </c>
      <c r="AR81" s="14" t="str">
        <f>IF(V81=1,'8 -Datos de referencia'!$B$21-('3- Datos generales'!$B$4-W81),"")</f>
        <v/>
      </c>
      <c r="AS81" s="14" t="str">
        <f>IF(X81=1,'8 -Datos de referencia'!$B$22-('3- Datos generales'!$B$4-Y81),"")</f>
        <v/>
      </c>
      <c r="AT81" s="14" t="str">
        <f>IF(Z81=1,'8 -Datos de referencia'!$B$23-('3- Datos generales'!$B$4-AA81),"")</f>
        <v/>
      </c>
      <c r="AU81" s="26" t="str">
        <f>IF(AB81=1,'8 -Datos de referencia'!$B$24-('3- Datos generales'!$B$4-AC81),"")</f>
        <v/>
      </c>
      <c r="AV81" s="15" t="str">
        <f t="shared" si="7"/>
        <v>n/a</v>
      </c>
      <c r="AW81" s="14" t="str">
        <f t="shared" si="8"/>
        <v>Bajo Riesgo</v>
      </c>
      <c r="AX81" s="14" t="str">
        <f t="shared" si="9"/>
        <v>n/a</v>
      </c>
      <c r="AY81" s="26" t="str">
        <f t="shared" si="10"/>
        <v>n/a</v>
      </c>
    </row>
    <row r="82" spans="2:51" x14ac:dyDescent="0.25">
      <c r="B82" s="15"/>
      <c r="C82" s="59">
        <f>'2-Datos generales comunidades'!A80</f>
        <v>0</v>
      </c>
      <c r="D82" s="175">
        <f>'2-Datos generales comunidades'!B80</f>
        <v>0</v>
      </c>
      <c r="E82" s="59">
        <f>'2-Datos generales comunidades'!C80</f>
        <v>0</v>
      </c>
      <c r="F82" s="14">
        <f>'2-Datos generales comunidades'!G80</f>
        <v>0</v>
      </c>
      <c r="G82" s="14">
        <f>'2-Datos generales comunidades'!F80</f>
        <v>0</v>
      </c>
      <c r="H82" s="14">
        <f>'2-Datos generales comunidades'!E80</f>
        <v>0</v>
      </c>
      <c r="I82" s="14" t="str">
        <f>IF('2-Datos generales comunidades'!D80="Gravity Fed System with Pump","bombeo",IF('2-Datos generales comunidades'!D80="Gravity Fed System","gravedad",IF(ISBLANK('2-Datos generales comunidades'!H80),"sin dato",IF(ISBLANK('2-Datos generales comunidades'!D80),"sin sistema","otro"))))</f>
        <v>sin dato</v>
      </c>
      <c r="J82" s="14" t="str">
        <f>IF(ISBLANK('2-Datos generales comunidades'!I80),"",'2-Datos generales comunidades'!I80)</f>
        <v/>
      </c>
      <c r="K82" s="68" t="str">
        <f>IF(ISBLANK('2-Datos generales comunidades'!H80),"",'2-Datos generales comunidades'!H80)</f>
        <v/>
      </c>
      <c r="L82" s="179"/>
      <c r="M82" s="181"/>
      <c r="N82" s="181"/>
      <c r="O82" s="181"/>
      <c r="P82" s="181"/>
      <c r="Q82" s="181"/>
      <c r="R82" s="181"/>
      <c r="S82" s="181"/>
      <c r="T82" s="181"/>
      <c r="U82" s="181"/>
      <c r="V82" s="181"/>
      <c r="W82" s="181"/>
      <c r="X82" s="181"/>
      <c r="Y82" s="181"/>
      <c r="Z82" s="181"/>
      <c r="AA82" s="181"/>
      <c r="AB82" s="181"/>
      <c r="AC82" s="182"/>
      <c r="AD82" s="183"/>
      <c r="AE82" s="184"/>
      <c r="AF82" s="184"/>
      <c r="AG82" s="184"/>
      <c r="AH82" s="184"/>
      <c r="AI82" s="184"/>
      <c r="AJ82" s="184"/>
      <c r="AK82" s="184"/>
      <c r="AL82" s="185"/>
      <c r="AM82" s="15" t="str">
        <f>IF(L82=1,'8 -Datos de referencia'!$B$16-('3- Datos generales'!$B$4-M82),"")</f>
        <v/>
      </c>
      <c r="AN82" s="14" t="str">
        <f>IF(N82=1,'8 -Datos de referencia'!$B$17-('3- Datos generales'!$B$4-O82),"")</f>
        <v/>
      </c>
      <c r="AO82" s="14" t="str">
        <f>IF(P82=1,'8 -Datos de referencia'!$B$18-('3- Datos generales'!$B$4-Q82),"")</f>
        <v/>
      </c>
      <c r="AP82" s="14" t="str">
        <f>IF(R82=1,'8 -Datos de referencia'!$B$19-('3- Datos generales'!$B$4-S82),"")</f>
        <v/>
      </c>
      <c r="AQ82" s="14" t="str">
        <f>IF(T82=1,'8 -Datos de referencia'!$B$20-('3- Datos generales'!$B$4-U82),"")</f>
        <v/>
      </c>
      <c r="AR82" s="14" t="str">
        <f>IF(V82=1,'8 -Datos de referencia'!$B$21-('3- Datos generales'!$B$4-W82),"")</f>
        <v/>
      </c>
      <c r="AS82" s="14" t="str">
        <f>IF(X82=1,'8 -Datos de referencia'!$B$22-('3- Datos generales'!$B$4-Y82),"")</f>
        <v/>
      </c>
      <c r="AT82" s="14" t="str">
        <f>IF(Z82=1,'8 -Datos de referencia'!$B$23-('3- Datos generales'!$B$4-AA82),"")</f>
        <v/>
      </c>
      <c r="AU82" s="26" t="str">
        <f>IF(AB82=1,'8 -Datos de referencia'!$B$24-('3- Datos generales'!$B$4-AC82),"")</f>
        <v/>
      </c>
      <c r="AV82" s="15" t="str">
        <f t="shared" si="7"/>
        <v>n/a</v>
      </c>
      <c r="AW82" s="14" t="str">
        <f t="shared" si="8"/>
        <v>Bajo Riesgo</v>
      </c>
      <c r="AX82" s="14" t="str">
        <f t="shared" si="9"/>
        <v>n/a</v>
      </c>
      <c r="AY82" s="26" t="str">
        <f t="shared" si="10"/>
        <v>n/a</v>
      </c>
    </row>
    <row r="83" spans="2:51" x14ac:dyDescent="0.25">
      <c r="B83" s="15"/>
      <c r="C83" s="59">
        <f>'2-Datos generales comunidades'!A81</f>
        <v>0</v>
      </c>
      <c r="D83" s="175">
        <f>'2-Datos generales comunidades'!B81</f>
        <v>0</v>
      </c>
      <c r="E83" s="59">
        <f>'2-Datos generales comunidades'!C81</f>
        <v>0</v>
      </c>
      <c r="F83" s="14">
        <f>'2-Datos generales comunidades'!G81</f>
        <v>0</v>
      </c>
      <c r="G83" s="14">
        <f>'2-Datos generales comunidades'!F81</f>
        <v>0</v>
      </c>
      <c r="H83" s="14">
        <f>'2-Datos generales comunidades'!E81</f>
        <v>0</v>
      </c>
      <c r="I83" s="14" t="str">
        <f>IF('2-Datos generales comunidades'!D81="Gravity Fed System with Pump","bombeo",IF('2-Datos generales comunidades'!D81="Gravity Fed System","gravedad",IF(ISBLANK('2-Datos generales comunidades'!H81),"sin dato",IF(ISBLANK('2-Datos generales comunidades'!D81),"sin sistema","otro"))))</f>
        <v>sin dato</v>
      </c>
      <c r="J83" s="14" t="str">
        <f>IF(ISBLANK('2-Datos generales comunidades'!I81),"",'2-Datos generales comunidades'!I81)</f>
        <v/>
      </c>
      <c r="K83" s="68" t="str">
        <f>IF(ISBLANK('2-Datos generales comunidades'!H81),"",'2-Datos generales comunidades'!H81)</f>
        <v/>
      </c>
      <c r="L83" s="179"/>
      <c r="M83" s="181"/>
      <c r="N83" s="181"/>
      <c r="O83" s="181"/>
      <c r="P83" s="181"/>
      <c r="Q83" s="181"/>
      <c r="R83" s="181"/>
      <c r="S83" s="181"/>
      <c r="T83" s="181"/>
      <c r="U83" s="181"/>
      <c r="V83" s="181"/>
      <c r="W83" s="181"/>
      <c r="X83" s="181"/>
      <c r="Y83" s="181"/>
      <c r="Z83" s="181"/>
      <c r="AA83" s="181"/>
      <c r="AB83" s="181"/>
      <c r="AC83" s="182"/>
      <c r="AD83" s="183"/>
      <c r="AE83" s="184"/>
      <c r="AF83" s="184"/>
      <c r="AG83" s="184"/>
      <c r="AH83" s="184"/>
      <c r="AI83" s="184"/>
      <c r="AJ83" s="184"/>
      <c r="AK83" s="184"/>
      <c r="AL83" s="185"/>
      <c r="AM83" s="15" t="str">
        <f>IF(L83=1,'8 -Datos de referencia'!$B$16-('3- Datos generales'!$B$4-M83),"")</f>
        <v/>
      </c>
      <c r="AN83" s="14" t="str">
        <f>IF(N83=1,'8 -Datos de referencia'!$B$17-('3- Datos generales'!$B$4-O83),"")</f>
        <v/>
      </c>
      <c r="AO83" s="14" t="str">
        <f>IF(P83=1,'8 -Datos de referencia'!$B$18-('3- Datos generales'!$B$4-Q83),"")</f>
        <v/>
      </c>
      <c r="AP83" s="14" t="str">
        <f>IF(R83=1,'8 -Datos de referencia'!$B$19-('3- Datos generales'!$B$4-S83),"")</f>
        <v/>
      </c>
      <c r="AQ83" s="14" t="str">
        <f>IF(T83=1,'8 -Datos de referencia'!$B$20-('3- Datos generales'!$B$4-U83),"")</f>
        <v/>
      </c>
      <c r="AR83" s="14" t="str">
        <f>IF(V83=1,'8 -Datos de referencia'!$B$21-('3- Datos generales'!$B$4-W83),"")</f>
        <v/>
      </c>
      <c r="AS83" s="14" t="str">
        <f>IF(X83=1,'8 -Datos de referencia'!$B$22-('3- Datos generales'!$B$4-Y83),"")</f>
        <v/>
      </c>
      <c r="AT83" s="14" t="str">
        <f>IF(Z83=1,'8 -Datos de referencia'!$B$23-('3- Datos generales'!$B$4-AA83),"")</f>
        <v/>
      </c>
      <c r="AU83" s="26" t="str">
        <f>IF(AB83=1,'8 -Datos de referencia'!$B$24-('3- Datos generales'!$B$4-AC83),"")</f>
        <v/>
      </c>
      <c r="AV83" s="15" t="str">
        <f t="shared" si="7"/>
        <v>n/a</v>
      </c>
      <c r="AW83" s="14" t="str">
        <f t="shared" si="8"/>
        <v>Bajo Riesgo</v>
      </c>
      <c r="AX83" s="14" t="str">
        <f t="shared" si="9"/>
        <v>n/a</v>
      </c>
      <c r="AY83" s="26" t="str">
        <f t="shared" si="10"/>
        <v>n/a</v>
      </c>
    </row>
    <row r="84" spans="2:51" x14ac:dyDescent="0.25">
      <c r="B84" s="15"/>
      <c r="C84" s="59">
        <f>'2-Datos generales comunidades'!A82</f>
        <v>0</v>
      </c>
      <c r="D84" s="175">
        <f>'2-Datos generales comunidades'!B82</f>
        <v>0</v>
      </c>
      <c r="E84" s="59">
        <f>'2-Datos generales comunidades'!C82</f>
        <v>0</v>
      </c>
      <c r="F84" s="14">
        <f>'2-Datos generales comunidades'!G82</f>
        <v>0</v>
      </c>
      <c r="G84" s="14">
        <f>'2-Datos generales comunidades'!F82</f>
        <v>0</v>
      </c>
      <c r="H84" s="14">
        <f>'2-Datos generales comunidades'!E82</f>
        <v>0</v>
      </c>
      <c r="I84" s="14" t="str">
        <f>IF('2-Datos generales comunidades'!D82="Gravity Fed System with Pump","bombeo",IF('2-Datos generales comunidades'!D82="Gravity Fed System","gravedad",IF(ISBLANK('2-Datos generales comunidades'!H82),"sin dato",IF(ISBLANK('2-Datos generales comunidades'!D82),"sin sistema","otro"))))</f>
        <v>sin dato</v>
      </c>
      <c r="J84" s="14" t="str">
        <f>IF(ISBLANK('2-Datos generales comunidades'!I82),"",'2-Datos generales comunidades'!I82)</f>
        <v/>
      </c>
      <c r="K84" s="68" t="str">
        <f>IF(ISBLANK('2-Datos generales comunidades'!H82),"",'2-Datos generales comunidades'!H82)</f>
        <v/>
      </c>
      <c r="L84" s="179"/>
      <c r="M84" s="181"/>
      <c r="N84" s="181"/>
      <c r="O84" s="181"/>
      <c r="P84" s="181"/>
      <c r="Q84" s="181"/>
      <c r="R84" s="181"/>
      <c r="S84" s="181"/>
      <c r="T84" s="181"/>
      <c r="U84" s="181"/>
      <c r="V84" s="181"/>
      <c r="W84" s="181"/>
      <c r="X84" s="181"/>
      <c r="Y84" s="181"/>
      <c r="Z84" s="181"/>
      <c r="AA84" s="181"/>
      <c r="AB84" s="181"/>
      <c r="AC84" s="182"/>
      <c r="AD84" s="183"/>
      <c r="AE84" s="184"/>
      <c r="AF84" s="184"/>
      <c r="AG84" s="184"/>
      <c r="AH84" s="184"/>
      <c r="AI84" s="184"/>
      <c r="AJ84" s="184"/>
      <c r="AK84" s="184"/>
      <c r="AL84" s="185"/>
      <c r="AM84" s="15" t="str">
        <f>IF(L84=1,'8 -Datos de referencia'!$B$16-('3- Datos generales'!$B$4-M84),"")</f>
        <v/>
      </c>
      <c r="AN84" s="14" t="str">
        <f>IF(N84=1,'8 -Datos de referencia'!$B$17-('3- Datos generales'!$B$4-O84),"")</f>
        <v/>
      </c>
      <c r="AO84" s="14" t="str">
        <f>IF(P84=1,'8 -Datos de referencia'!$B$18-('3- Datos generales'!$B$4-Q84),"")</f>
        <v/>
      </c>
      <c r="AP84" s="14" t="str">
        <f>IF(R84=1,'8 -Datos de referencia'!$B$19-('3- Datos generales'!$B$4-S84),"")</f>
        <v/>
      </c>
      <c r="AQ84" s="14" t="str">
        <f>IF(T84=1,'8 -Datos de referencia'!$B$20-('3- Datos generales'!$B$4-U84),"")</f>
        <v/>
      </c>
      <c r="AR84" s="14" t="str">
        <f>IF(V84=1,'8 -Datos de referencia'!$B$21-('3- Datos generales'!$B$4-W84),"")</f>
        <v/>
      </c>
      <c r="AS84" s="14" t="str">
        <f>IF(X84=1,'8 -Datos de referencia'!$B$22-('3- Datos generales'!$B$4-Y84),"")</f>
        <v/>
      </c>
      <c r="AT84" s="14" t="str">
        <f>IF(Z84=1,'8 -Datos de referencia'!$B$23-('3- Datos generales'!$B$4-AA84),"")</f>
        <v/>
      </c>
      <c r="AU84" s="26" t="str">
        <f>IF(AB84=1,'8 -Datos de referencia'!$B$24-('3- Datos generales'!$B$4-AC84),"")</f>
        <v/>
      </c>
      <c r="AV84" s="15" t="str">
        <f t="shared" si="7"/>
        <v>n/a</v>
      </c>
      <c r="AW84" s="14" t="str">
        <f t="shared" si="8"/>
        <v>Bajo Riesgo</v>
      </c>
      <c r="AX84" s="14" t="str">
        <f t="shared" si="9"/>
        <v>n/a</v>
      </c>
      <c r="AY84" s="26" t="str">
        <f t="shared" si="10"/>
        <v>n/a</v>
      </c>
    </row>
    <row r="85" spans="2:51" x14ac:dyDescent="0.25">
      <c r="B85" s="15"/>
      <c r="C85" s="59">
        <f>'2-Datos generales comunidades'!A83</f>
        <v>0</v>
      </c>
      <c r="D85" s="175">
        <f>'2-Datos generales comunidades'!B83</f>
        <v>0</v>
      </c>
      <c r="E85" s="59">
        <f>'2-Datos generales comunidades'!C83</f>
        <v>0</v>
      </c>
      <c r="F85" s="14">
        <f>'2-Datos generales comunidades'!G83</f>
        <v>0</v>
      </c>
      <c r="G85" s="14">
        <f>'2-Datos generales comunidades'!F83</f>
        <v>0</v>
      </c>
      <c r="H85" s="14">
        <f>'2-Datos generales comunidades'!E83</f>
        <v>0</v>
      </c>
      <c r="I85" s="14" t="str">
        <f>IF('2-Datos generales comunidades'!D83="Gravity Fed System with Pump","bombeo",IF('2-Datos generales comunidades'!D83="Gravity Fed System","gravedad",IF(ISBLANK('2-Datos generales comunidades'!H83),"sin dato",IF(ISBLANK('2-Datos generales comunidades'!D83),"sin sistema","otro"))))</f>
        <v>sin dato</v>
      </c>
      <c r="J85" s="14" t="str">
        <f>IF(ISBLANK('2-Datos generales comunidades'!I83),"",'2-Datos generales comunidades'!I83)</f>
        <v/>
      </c>
      <c r="K85" s="68" t="str">
        <f>IF(ISBLANK('2-Datos generales comunidades'!H83),"",'2-Datos generales comunidades'!H83)</f>
        <v/>
      </c>
      <c r="L85" s="179"/>
      <c r="M85" s="181"/>
      <c r="N85" s="181"/>
      <c r="O85" s="181"/>
      <c r="P85" s="181"/>
      <c r="Q85" s="181"/>
      <c r="R85" s="181"/>
      <c r="S85" s="181"/>
      <c r="T85" s="181"/>
      <c r="U85" s="181"/>
      <c r="V85" s="181"/>
      <c r="W85" s="181"/>
      <c r="X85" s="181"/>
      <c r="Y85" s="181"/>
      <c r="Z85" s="181"/>
      <c r="AA85" s="181"/>
      <c r="AB85" s="181"/>
      <c r="AC85" s="182"/>
      <c r="AD85" s="183"/>
      <c r="AE85" s="184"/>
      <c r="AF85" s="184"/>
      <c r="AG85" s="184"/>
      <c r="AH85" s="184"/>
      <c r="AI85" s="184"/>
      <c r="AJ85" s="184"/>
      <c r="AK85" s="184"/>
      <c r="AL85" s="185"/>
      <c r="AM85" s="15" t="str">
        <f>IF(L85=1,'8 -Datos de referencia'!$B$16-('3- Datos generales'!$B$4-M85),"")</f>
        <v/>
      </c>
      <c r="AN85" s="14" t="str">
        <f>IF(N85=1,'8 -Datos de referencia'!$B$17-('3- Datos generales'!$B$4-O85),"")</f>
        <v/>
      </c>
      <c r="AO85" s="14" t="str">
        <f>IF(P85=1,'8 -Datos de referencia'!$B$18-('3- Datos generales'!$B$4-Q85),"")</f>
        <v/>
      </c>
      <c r="AP85" s="14" t="str">
        <f>IF(R85=1,'8 -Datos de referencia'!$B$19-('3- Datos generales'!$B$4-S85),"")</f>
        <v/>
      </c>
      <c r="AQ85" s="14" t="str">
        <f>IF(T85=1,'8 -Datos de referencia'!$B$20-('3- Datos generales'!$B$4-U85),"")</f>
        <v/>
      </c>
      <c r="AR85" s="14" t="str">
        <f>IF(V85=1,'8 -Datos de referencia'!$B$21-('3- Datos generales'!$B$4-W85),"")</f>
        <v/>
      </c>
      <c r="AS85" s="14" t="str">
        <f>IF(X85=1,'8 -Datos de referencia'!$B$22-('3- Datos generales'!$B$4-Y85),"")</f>
        <v/>
      </c>
      <c r="AT85" s="14" t="str">
        <f>IF(Z85=1,'8 -Datos de referencia'!$B$23-('3- Datos generales'!$B$4-AA85),"")</f>
        <v/>
      </c>
      <c r="AU85" s="26" t="str">
        <f>IF(AB85=1,'8 -Datos de referencia'!$B$24-('3- Datos generales'!$B$4-AC85),"")</f>
        <v/>
      </c>
      <c r="AV85" s="15" t="str">
        <f t="shared" si="7"/>
        <v>n/a</v>
      </c>
      <c r="AW85" s="14" t="str">
        <f t="shared" si="8"/>
        <v>Bajo Riesgo</v>
      </c>
      <c r="AX85" s="14" t="str">
        <f t="shared" si="9"/>
        <v>n/a</v>
      </c>
      <c r="AY85" s="26" t="str">
        <f t="shared" si="10"/>
        <v>n/a</v>
      </c>
    </row>
    <row r="86" spans="2:51" x14ac:dyDescent="0.25">
      <c r="B86" s="15"/>
      <c r="C86" s="59">
        <f>'2-Datos generales comunidades'!A84</f>
        <v>0</v>
      </c>
      <c r="D86" s="175">
        <f>'2-Datos generales comunidades'!B84</f>
        <v>0</v>
      </c>
      <c r="E86" s="59">
        <f>'2-Datos generales comunidades'!C84</f>
        <v>0</v>
      </c>
      <c r="F86" s="14">
        <f>'2-Datos generales comunidades'!G84</f>
        <v>0</v>
      </c>
      <c r="G86" s="14">
        <f>'2-Datos generales comunidades'!F84</f>
        <v>0</v>
      </c>
      <c r="H86" s="14">
        <f>'2-Datos generales comunidades'!E84</f>
        <v>0</v>
      </c>
      <c r="I86" s="14" t="str">
        <f>IF('2-Datos generales comunidades'!D84="Gravity Fed System with Pump","bombeo",IF('2-Datos generales comunidades'!D84="Gravity Fed System","gravedad",IF(ISBLANK('2-Datos generales comunidades'!H84),"sin dato",IF(ISBLANK('2-Datos generales comunidades'!D84),"sin sistema","otro"))))</f>
        <v>sin dato</v>
      </c>
      <c r="J86" s="14" t="str">
        <f>IF(ISBLANK('2-Datos generales comunidades'!I84),"",'2-Datos generales comunidades'!I84)</f>
        <v/>
      </c>
      <c r="K86" s="68" t="str">
        <f>IF(ISBLANK('2-Datos generales comunidades'!H84),"",'2-Datos generales comunidades'!H84)</f>
        <v/>
      </c>
      <c r="L86" s="179"/>
      <c r="M86" s="181"/>
      <c r="N86" s="181"/>
      <c r="O86" s="181"/>
      <c r="P86" s="181"/>
      <c r="Q86" s="181"/>
      <c r="R86" s="181"/>
      <c r="S86" s="181"/>
      <c r="T86" s="181"/>
      <c r="U86" s="181"/>
      <c r="V86" s="181"/>
      <c r="W86" s="181"/>
      <c r="X86" s="181"/>
      <c r="Y86" s="181"/>
      <c r="Z86" s="181"/>
      <c r="AA86" s="181"/>
      <c r="AB86" s="181"/>
      <c r="AC86" s="182"/>
      <c r="AD86" s="183"/>
      <c r="AE86" s="184"/>
      <c r="AF86" s="184"/>
      <c r="AG86" s="184"/>
      <c r="AH86" s="184"/>
      <c r="AI86" s="184"/>
      <c r="AJ86" s="184"/>
      <c r="AK86" s="184"/>
      <c r="AL86" s="185"/>
      <c r="AM86" s="15" t="str">
        <f>IF(L86=1,'8 -Datos de referencia'!$B$16-('3- Datos generales'!$B$4-M86),"")</f>
        <v/>
      </c>
      <c r="AN86" s="14" t="str">
        <f>IF(N86=1,'8 -Datos de referencia'!$B$17-('3- Datos generales'!$B$4-O86),"")</f>
        <v/>
      </c>
      <c r="AO86" s="14" t="str">
        <f>IF(P86=1,'8 -Datos de referencia'!$B$18-('3- Datos generales'!$B$4-Q86),"")</f>
        <v/>
      </c>
      <c r="AP86" s="14" t="str">
        <f>IF(R86=1,'8 -Datos de referencia'!$B$19-('3- Datos generales'!$B$4-S86),"")</f>
        <v/>
      </c>
      <c r="AQ86" s="14" t="str">
        <f>IF(T86=1,'8 -Datos de referencia'!$B$20-('3- Datos generales'!$B$4-U86),"")</f>
        <v/>
      </c>
      <c r="AR86" s="14" t="str">
        <f>IF(V86=1,'8 -Datos de referencia'!$B$21-('3- Datos generales'!$B$4-W86),"")</f>
        <v/>
      </c>
      <c r="AS86" s="14" t="str">
        <f>IF(X86=1,'8 -Datos de referencia'!$B$22-('3- Datos generales'!$B$4-Y86),"")</f>
        <v/>
      </c>
      <c r="AT86" s="14" t="str">
        <f>IF(Z86=1,'8 -Datos de referencia'!$B$23-('3- Datos generales'!$B$4-AA86),"")</f>
        <v/>
      </c>
      <c r="AU86" s="26" t="str">
        <f>IF(AB86=1,'8 -Datos de referencia'!$B$24-('3- Datos generales'!$B$4-AC86),"")</f>
        <v/>
      </c>
      <c r="AV86" s="15" t="str">
        <f t="shared" si="7"/>
        <v>n/a</v>
      </c>
      <c r="AW86" s="14" t="str">
        <f t="shared" si="8"/>
        <v>Bajo Riesgo</v>
      </c>
      <c r="AX86" s="14" t="str">
        <f t="shared" si="9"/>
        <v>n/a</v>
      </c>
      <c r="AY86" s="26" t="str">
        <f t="shared" si="10"/>
        <v>n/a</v>
      </c>
    </row>
    <row r="87" spans="2:51" x14ac:dyDescent="0.25">
      <c r="B87" s="15"/>
      <c r="C87" s="59">
        <f>'2-Datos generales comunidades'!A85</f>
        <v>0</v>
      </c>
      <c r="D87" s="175">
        <f>'2-Datos generales comunidades'!B85</f>
        <v>0</v>
      </c>
      <c r="E87" s="59">
        <f>'2-Datos generales comunidades'!C85</f>
        <v>0</v>
      </c>
      <c r="F87" s="14">
        <f>'2-Datos generales comunidades'!G85</f>
        <v>0</v>
      </c>
      <c r="G87" s="14">
        <f>'2-Datos generales comunidades'!F85</f>
        <v>0</v>
      </c>
      <c r="H87" s="14">
        <f>'2-Datos generales comunidades'!E85</f>
        <v>0</v>
      </c>
      <c r="I87" s="14" t="str">
        <f>IF('2-Datos generales comunidades'!D85="Gravity Fed System with Pump","bombeo",IF('2-Datos generales comunidades'!D85="Gravity Fed System","gravedad",IF(ISBLANK('2-Datos generales comunidades'!H85),"sin dato",IF(ISBLANK('2-Datos generales comunidades'!D85),"sin sistema","otro"))))</f>
        <v>sin dato</v>
      </c>
      <c r="J87" s="14" t="str">
        <f>IF(ISBLANK('2-Datos generales comunidades'!I85),"",'2-Datos generales comunidades'!I85)</f>
        <v/>
      </c>
      <c r="K87" s="68" t="str">
        <f>IF(ISBLANK('2-Datos generales comunidades'!H85),"",'2-Datos generales comunidades'!H85)</f>
        <v/>
      </c>
      <c r="L87" s="179"/>
      <c r="M87" s="181"/>
      <c r="N87" s="181"/>
      <c r="O87" s="181"/>
      <c r="P87" s="181"/>
      <c r="Q87" s="181"/>
      <c r="R87" s="181"/>
      <c r="S87" s="181"/>
      <c r="T87" s="181"/>
      <c r="U87" s="181"/>
      <c r="V87" s="181"/>
      <c r="W87" s="181"/>
      <c r="X87" s="181"/>
      <c r="Y87" s="181"/>
      <c r="Z87" s="181"/>
      <c r="AA87" s="181"/>
      <c r="AB87" s="181"/>
      <c r="AC87" s="182"/>
      <c r="AD87" s="183"/>
      <c r="AE87" s="184"/>
      <c r="AF87" s="184"/>
      <c r="AG87" s="184"/>
      <c r="AH87" s="184"/>
      <c r="AI87" s="184"/>
      <c r="AJ87" s="184"/>
      <c r="AK87" s="184"/>
      <c r="AL87" s="185"/>
      <c r="AM87" s="15" t="str">
        <f>IF(L87=1,'8 -Datos de referencia'!$B$16-('3- Datos generales'!$B$4-M87),"")</f>
        <v/>
      </c>
      <c r="AN87" s="14" t="str">
        <f>IF(N87=1,'8 -Datos de referencia'!$B$17-('3- Datos generales'!$B$4-O87),"")</f>
        <v/>
      </c>
      <c r="AO87" s="14" t="str">
        <f>IF(P87=1,'8 -Datos de referencia'!$B$18-('3- Datos generales'!$B$4-Q87),"")</f>
        <v/>
      </c>
      <c r="AP87" s="14" t="str">
        <f>IF(R87=1,'8 -Datos de referencia'!$B$19-('3- Datos generales'!$B$4-S87),"")</f>
        <v/>
      </c>
      <c r="AQ87" s="14" t="str">
        <f>IF(T87=1,'8 -Datos de referencia'!$B$20-('3- Datos generales'!$B$4-U87),"")</f>
        <v/>
      </c>
      <c r="AR87" s="14" t="str">
        <f>IF(V87=1,'8 -Datos de referencia'!$B$21-('3- Datos generales'!$B$4-W87),"")</f>
        <v/>
      </c>
      <c r="AS87" s="14" t="str">
        <f>IF(X87=1,'8 -Datos de referencia'!$B$22-('3- Datos generales'!$B$4-Y87),"")</f>
        <v/>
      </c>
      <c r="AT87" s="14" t="str">
        <f>IF(Z87=1,'8 -Datos de referencia'!$B$23-('3- Datos generales'!$B$4-AA87),"")</f>
        <v/>
      </c>
      <c r="AU87" s="26" t="str">
        <f>IF(AB87=1,'8 -Datos de referencia'!$B$24-('3- Datos generales'!$B$4-AC87),"")</f>
        <v/>
      </c>
      <c r="AV87" s="15" t="str">
        <f t="shared" si="7"/>
        <v>n/a</v>
      </c>
      <c r="AW87" s="14" t="str">
        <f t="shared" si="8"/>
        <v>Bajo Riesgo</v>
      </c>
      <c r="AX87" s="14" t="str">
        <f t="shared" si="9"/>
        <v>n/a</v>
      </c>
      <c r="AY87" s="26" t="str">
        <f t="shared" si="10"/>
        <v>n/a</v>
      </c>
    </row>
    <row r="88" spans="2:51" x14ac:dyDescent="0.25">
      <c r="B88" s="15"/>
      <c r="C88" s="59">
        <f>'2-Datos generales comunidades'!A86</f>
        <v>0</v>
      </c>
      <c r="D88" s="175">
        <f>'2-Datos generales comunidades'!B86</f>
        <v>0</v>
      </c>
      <c r="E88" s="59">
        <f>'2-Datos generales comunidades'!C86</f>
        <v>0</v>
      </c>
      <c r="F88" s="14">
        <f>'2-Datos generales comunidades'!G86</f>
        <v>0</v>
      </c>
      <c r="G88" s="14">
        <f>'2-Datos generales comunidades'!F86</f>
        <v>0</v>
      </c>
      <c r="H88" s="14">
        <f>'2-Datos generales comunidades'!E86</f>
        <v>0</v>
      </c>
      <c r="I88" s="14" t="str">
        <f>IF('2-Datos generales comunidades'!D86="Gravity Fed System with Pump","bombeo",IF('2-Datos generales comunidades'!D86="Gravity Fed System","gravedad",IF(ISBLANK('2-Datos generales comunidades'!H86),"sin dato",IF(ISBLANK('2-Datos generales comunidades'!D86),"sin sistema","otro"))))</f>
        <v>sin dato</v>
      </c>
      <c r="J88" s="14" t="str">
        <f>IF(ISBLANK('2-Datos generales comunidades'!I86),"",'2-Datos generales comunidades'!I86)</f>
        <v/>
      </c>
      <c r="K88" s="68" t="str">
        <f>IF(ISBLANK('2-Datos generales comunidades'!H86),"",'2-Datos generales comunidades'!H86)</f>
        <v/>
      </c>
      <c r="L88" s="179"/>
      <c r="M88" s="181"/>
      <c r="N88" s="181"/>
      <c r="O88" s="181"/>
      <c r="P88" s="181"/>
      <c r="Q88" s="181"/>
      <c r="R88" s="181"/>
      <c r="S88" s="181"/>
      <c r="T88" s="181"/>
      <c r="U88" s="181"/>
      <c r="V88" s="181"/>
      <c r="W88" s="181"/>
      <c r="X88" s="181"/>
      <c r="Y88" s="181"/>
      <c r="Z88" s="181"/>
      <c r="AA88" s="181"/>
      <c r="AB88" s="181"/>
      <c r="AC88" s="182"/>
      <c r="AD88" s="183"/>
      <c r="AE88" s="184"/>
      <c r="AF88" s="184"/>
      <c r="AG88" s="184"/>
      <c r="AH88" s="184"/>
      <c r="AI88" s="184"/>
      <c r="AJ88" s="184"/>
      <c r="AK88" s="184"/>
      <c r="AL88" s="185"/>
      <c r="AM88" s="15" t="str">
        <f>IF(L88=1,'8 -Datos de referencia'!$B$16-('3- Datos generales'!$B$4-M88),"")</f>
        <v/>
      </c>
      <c r="AN88" s="14" t="str">
        <f>IF(N88=1,'8 -Datos de referencia'!$B$17-('3- Datos generales'!$B$4-O88),"")</f>
        <v/>
      </c>
      <c r="AO88" s="14" t="str">
        <f>IF(P88=1,'8 -Datos de referencia'!$B$18-('3- Datos generales'!$B$4-Q88),"")</f>
        <v/>
      </c>
      <c r="AP88" s="14" t="str">
        <f>IF(R88=1,'8 -Datos de referencia'!$B$19-('3- Datos generales'!$B$4-S88),"")</f>
        <v/>
      </c>
      <c r="AQ88" s="14" t="str">
        <f>IF(T88=1,'8 -Datos de referencia'!$B$20-('3- Datos generales'!$B$4-U88),"")</f>
        <v/>
      </c>
      <c r="AR88" s="14" t="str">
        <f>IF(V88=1,'8 -Datos de referencia'!$B$21-('3- Datos generales'!$B$4-W88),"")</f>
        <v/>
      </c>
      <c r="AS88" s="14" t="str">
        <f>IF(X88=1,'8 -Datos de referencia'!$B$22-('3- Datos generales'!$B$4-Y88),"")</f>
        <v/>
      </c>
      <c r="AT88" s="14" t="str">
        <f>IF(Z88=1,'8 -Datos de referencia'!$B$23-('3- Datos generales'!$B$4-AA88),"")</f>
        <v/>
      </c>
      <c r="AU88" s="26" t="str">
        <f>IF(AB88=1,'8 -Datos de referencia'!$B$24-('3- Datos generales'!$B$4-AC88),"")</f>
        <v/>
      </c>
      <c r="AV88" s="15" t="str">
        <f t="shared" si="7"/>
        <v>n/a</v>
      </c>
      <c r="AW88" s="14" t="str">
        <f t="shared" si="8"/>
        <v>Bajo Riesgo</v>
      </c>
      <c r="AX88" s="14" t="str">
        <f t="shared" si="9"/>
        <v>n/a</v>
      </c>
      <c r="AY88" s="26" t="str">
        <f t="shared" si="10"/>
        <v>n/a</v>
      </c>
    </row>
    <row r="89" spans="2:51" x14ac:dyDescent="0.25">
      <c r="B89" s="15"/>
      <c r="C89" s="59">
        <f>'2-Datos generales comunidades'!A87</f>
        <v>0</v>
      </c>
      <c r="D89" s="175">
        <f>'2-Datos generales comunidades'!B87</f>
        <v>0</v>
      </c>
      <c r="E89" s="59">
        <f>'2-Datos generales comunidades'!C87</f>
        <v>0</v>
      </c>
      <c r="F89" s="14">
        <f>'2-Datos generales comunidades'!G87</f>
        <v>0</v>
      </c>
      <c r="G89" s="14">
        <f>'2-Datos generales comunidades'!F87</f>
        <v>0</v>
      </c>
      <c r="H89" s="14">
        <f>'2-Datos generales comunidades'!E87</f>
        <v>0</v>
      </c>
      <c r="I89" s="14" t="str">
        <f>IF('2-Datos generales comunidades'!D87="Gravity Fed System with Pump","bombeo",IF('2-Datos generales comunidades'!D87="Gravity Fed System","gravedad",IF(ISBLANK('2-Datos generales comunidades'!H87),"sin dato",IF(ISBLANK('2-Datos generales comunidades'!D87),"sin sistema","otro"))))</f>
        <v>sin dato</v>
      </c>
      <c r="J89" s="14" t="str">
        <f>IF(ISBLANK('2-Datos generales comunidades'!I87),"",'2-Datos generales comunidades'!I87)</f>
        <v/>
      </c>
      <c r="K89" s="68" t="str">
        <f>IF(ISBLANK('2-Datos generales comunidades'!H87),"",'2-Datos generales comunidades'!H87)</f>
        <v/>
      </c>
      <c r="L89" s="179"/>
      <c r="M89" s="181"/>
      <c r="N89" s="181"/>
      <c r="O89" s="181"/>
      <c r="P89" s="181"/>
      <c r="Q89" s="181"/>
      <c r="R89" s="181"/>
      <c r="S89" s="181"/>
      <c r="T89" s="181"/>
      <c r="U89" s="181"/>
      <c r="V89" s="181"/>
      <c r="W89" s="181"/>
      <c r="X89" s="181"/>
      <c r="Y89" s="181"/>
      <c r="Z89" s="181"/>
      <c r="AA89" s="181"/>
      <c r="AB89" s="181"/>
      <c r="AC89" s="182"/>
      <c r="AD89" s="183"/>
      <c r="AE89" s="184"/>
      <c r="AF89" s="184"/>
      <c r="AG89" s="184"/>
      <c r="AH89" s="184"/>
      <c r="AI89" s="184"/>
      <c r="AJ89" s="184"/>
      <c r="AK89" s="184"/>
      <c r="AL89" s="185"/>
      <c r="AM89" s="15" t="str">
        <f>IF(L89=1,'8 -Datos de referencia'!$B$16-('3- Datos generales'!$B$4-M89),"")</f>
        <v/>
      </c>
      <c r="AN89" s="14" t="str">
        <f>IF(N89=1,'8 -Datos de referencia'!$B$17-('3- Datos generales'!$B$4-O89),"")</f>
        <v/>
      </c>
      <c r="AO89" s="14" t="str">
        <f>IF(P89=1,'8 -Datos de referencia'!$B$18-('3- Datos generales'!$B$4-Q89),"")</f>
        <v/>
      </c>
      <c r="AP89" s="14" t="str">
        <f>IF(R89=1,'8 -Datos de referencia'!$B$19-('3- Datos generales'!$B$4-S89),"")</f>
        <v/>
      </c>
      <c r="AQ89" s="14" t="str">
        <f>IF(T89=1,'8 -Datos de referencia'!$B$20-('3- Datos generales'!$B$4-U89),"")</f>
        <v/>
      </c>
      <c r="AR89" s="14" t="str">
        <f>IF(V89=1,'8 -Datos de referencia'!$B$21-('3- Datos generales'!$B$4-W89),"")</f>
        <v/>
      </c>
      <c r="AS89" s="14" t="str">
        <f>IF(X89=1,'8 -Datos de referencia'!$B$22-('3- Datos generales'!$B$4-Y89),"")</f>
        <v/>
      </c>
      <c r="AT89" s="14" t="str">
        <f>IF(Z89=1,'8 -Datos de referencia'!$B$23-('3- Datos generales'!$B$4-AA89),"")</f>
        <v/>
      </c>
      <c r="AU89" s="26" t="str">
        <f>IF(AB89=1,'8 -Datos de referencia'!$B$24-('3- Datos generales'!$B$4-AC89),"")</f>
        <v/>
      </c>
      <c r="AV89" s="15" t="str">
        <f t="shared" si="7"/>
        <v>n/a</v>
      </c>
      <c r="AW89" s="14" t="str">
        <f t="shared" si="8"/>
        <v>Bajo Riesgo</v>
      </c>
      <c r="AX89" s="14" t="str">
        <f t="shared" si="9"/>
        <v>n/a</v>
      </c>
      <c r="AY89" s="26" t="str">
        <f t="shared" si="10"/>
        <v>n/a</v>
      </c>
    </row>
    <row r="90" spans="2:51" x14ac:dyDescent="0.25">
      <c r="B90" s="15"/>
      <c r="C90" s="59">
        <f>'2-Datos generales comunidades'!A88</f>
        <v>0</v>
      </c>
      <c r="D90" s="175">
        <f>'2-Datos generales comunidades'!B88</f>
        <v>0</v>
      </c>
      <c r="E90" s="59">
        <f>'2-Datos generales comunidades'!C88</f>
        <v>0</v>
      </c>
      <c r="F90" s="14">
        <f>'2-Datos generales comunidades'!G88</f>
        <v>0</v>
      </c>
      <c r="G90" s="14">
        <f>'2-Datos generales comunidades'!F88</f>
        <v>0</v>
      </c>
      <c r="H90" s="14">
        <f>'2-Datos generales comunidades'!E88</f>
        <v>0</v>
      </c>
      <c r="I90" s="14" t="str">
        <f>IF('2-Datos generales comunidades'!D88="Gravity Fed System with Pump","bombeo",IF('2-Datos generales comunidades'!D88="Gravity Fed System","gravedad",IF(ISBLANK('2-Datos generales comunidades'!H88),"sin dato",IF(ISBLANK('2-Datos generales comunidades'!D88),"sin sistema","otro"))))</f>
        <v>sin dato</v>
      </c>
      <c r="J90" s="14" t="str">
        <f>IF(ISBLANK('2-Datos generales comunidades'!I88),"",'2-Datos generales comunidades'!I88)</f>
        <v/>
      </c>
      <c r="K90" s="68" t="str">
        <f>IF(ISBLANK('2-Datos generales comunidades'!H88),"",'2-Datos generales comunidades'!H88)</f>
        <v/>
      </c>
      <c r="L90" s="179"/>
      <c r="M90" s="181"/>
      <c r="N90" s="181"/>
      <c r="O90" s="181"/>
      <c r="P90" s="181"/>
      <c r="Q90" s="181"/>
      <c r="R90" s="181"/>
      <c r="S90" s="181"/>
      <c r="T90" s="181"/>
      <c r="U90" s="181"/>
      <c r="V90" s="181"/>
      <c r="W90" s="181"/>
      <c r="X90" s="181"/>
      <c r="Y90" s="181"/>
      <c r="Z90" s="181"/>
      <c r="AA90" s="181"/>
      <c r="AB90" s="181"/>
      <c r="AC90" s="182"/>
      <c r="AD90" s="183"/>
      <c r="AE90" s="184"/>
      <c r="AF90" s="184"/>
      <c r="AG90" s="184"/>
      <c r="AH90" s="184"/>
      <c r="AI90" s="184"/>
      <c r="AJ90" s="184"/>
      <c r="AK90" s="184"/>
      <c r="AL90" s="185"/>
      <c r="AM90" s="15" t="str">
        <f>IF(L90=1,'8 -Datos de referencia'!$B$16-('3- Datos generales'!$B$4-M90),"")</f>
        <v/>
      </c>
      <c r="AN90" s="14" t="str">
        <f>IF(N90=1,'8 -Datos de referencia'!$B$17-('3- Datos generales'!$B$4-O90),"")</f>
        <v/>
      </c>
      <c r="AO90" s="14" t="str">
        <f>IF(P90=1,'8 -Datos de referencia'!$B$18-('3- Datos generales'!$B$4-Q90),"")</f>
        <v/>
      </c>
      <c r="AP90" s="14" t="str">
        <f>IF(R90=1,'8 -Datos de referencia'!$B$19-('3- Datos generales'!$B$4-S90),"")</f>
        <v/>
      </c>
      <c r="AQ90" s="14" t="str">
        <f>IF(T90=1,'8 -Datos de referencia'!$B$20-('3- Datos generales'!$B$4-U90),"")</f>
        <v/>
      </c>
      <c r="AR90" s="14" t="str">
        <f>IF(V90=1,'8 -Datos de referencia'!$B$21-('3- Datos generales'!$B$4-W90),"")</f>
        <v/>
      </c>
      <c r="AS90" s="14" t="str">
        <f>IF(X90=1,'8 -Datos de referencia'!$B$22-('3- Datos generales'!$B$4-Y90),"")</f>
        <v/>
      </c>
      <c r="AT90" s="14" t="str">
        <f>IF(Z90=1,'8 -Datos de referencia'!$B$23-('3- Datos generales'!$B$4-AA90),"")</f>
        <v/>
      </c>
      <c r="AU90" s="26" t="str">
        <f>IF(AB90=1,'8 -Datos de referencia'!$B$24-('3- Datos generales'!$B$4-AC90),"")</f>
        <v/>
      </c>
      <c r="AV90" s="15" t="str">
        <f t="shared" si="7"/>
        <v>n/a</v>
      </c>
      <c r="AW90" s="14" t="str">
        <f t="shared" si="8"/>
        <v>Bajo Riesgo</v>
      </c>
      <c r="AX90" s="14" t="str">
        <f t="shared" si="9"/>
        <v>n/a</v>
      </c>
      <c r="AY90" s="26" t="str">
        <f t="shared" si="10"/>
        <v>n/a</v>
      </c>
    </row>
    <row r="91" spans="2:51" x14ac:dyDescent="0.25">
      <c r="B91" s="15"/>
      <c r="C91" s="59">
        <f>'2-Datos generales comunidades'!A89</f>
        <v>0</v>
      </c>
      <c r="D91" s="175">
        <f>'2-Datos generales comunidades'!B89</f>
        <v>0</v>
      </c>
      <c r="E91" s="59">
        <f>'2-Datos generales comunidades'!C89</f>
        <v>0</v>
      </c>
      <c r="F91" s="14">
        <f>'2-Datos generales comunidades'!G89</f>
        <v>0</v>
      </c>
      <c r="G91" s="14">
        <f>'2-Datos generales comunidades'!F89</f>
        <v>0</v>
      </c>
      <c r="H91" s="14">
        <f>'2-Datos generales comunidades'!E89</f>
        <v>0</v>
      </c>
      <c r="I91" s="14" t="str">
        <f>IF('2-Datos generales comunidades'!D89="Gravity Fed System with Pump","bombeo",IF('2-Datos generales comunidades'!D89="Gravity Fed System","gravedad",IF(ISBLANK('2-Datos generales comunidades'!H89),"sin dato",IF(ISBLANK('2-Datos generales comunidades'!D89),"sin sistema","otro"))))</f>
        <v>sin dato</v>
      </c>
      <c r="J91" s="14" t="str">
        <f>IF(ISBLANK('2-Datos generales comunidades'!I89),"",'2-Datos generales comunidades'!I89)</f>
        <v/>
      </c>
      <c r="K91" s="68" t="str">
        <f>IF(ISBLANK('2-Datos generales comunidades'!H89),"",'2-Datos generales comunidades'!H89)</f>
        <v/>
      </c>
      <c r="L91" s="179"/>
      <c r="M91" s="181"/>
      <c r="N91" s="181"/>
      <c r="O91" s="181"/>
      <c r="P91" s="181"/>
      <c r="Q91" s="181"/>
      <c r="R91" s="181"/>
      <c r="S91" s="181"/>
      <c r="T91" s="181"/>
      <c r="U91" s="181"/>
      <c r="V91" s="181"/>
      <c r="W91" s="181"/>
      <c r="X91" s="181"/>
      <c r="Y91" s="181"/>
      <c r="Z91" s="181"/>
      <c r="AA91" s="181"/>
      <c r="AB91" s="181"/>
      <c r="AC91" s="182"/>
      <c r="AD91" s="183"/>
      <c r="AE91" s="184"/>
      <c r="AF91" s="184"/>
      <c r="AG91" s="184"/>
      <c r="AH91" s="184"/>
      <c r="AI91" s="184"/>
      <c r="AJ91" s="184"/>
      <c r="AK91" s="184"/>
      <c r="AL91" s="185"/>
      <c r="AM91" s="15" t="str">
        <f>IF(L91=1,'8 -Datos de referencia'!$B$16-('3- Datos generales'!$B$4-M91),"")</f>
        <v/>
      </c>
      <c r="AN91" s="14" t="str">
        <f>IF(N91=1,'8 -Datos de referencia'!$B$17-('3- Datos generales'!$B$4-O91),"")</f>
        <v/>
      </c>
      <c r="AO91" s="14" t="str">
        <f>IF(P91=1,'8 -Datos de referencia'!$B$18-('3- Datos generales'!$B$4-Q91),"")</f>
        <v/>
      </c>
      <c r="AP91" s="14" t="str">
        <f>IF(R91=1,'8 -Datos de referencia'!$B$19-('3- Datos generales'!$B$4-S91),"")</f>
        <v/>
      </c>
      <c r="AQ91" s="14" t="str">
        <f>IF(T91=1,'8 -Datos de referencia'!$B$20-('3- Datos generales'!$B$4-U91),"")</f>
        <v/>
      </c>
      <c r="AR91" s="14" t="str">
        <f>IF(V91=1,'8 -Datos de referencia'!$B$21-('3- Datos generales'!$B$4-W91),"")</f>
        <v/>
      </c>
      <c r="AS91" s="14" t="str">
        <f>IF(X91=1,'8 -Datos de referencia'!$B$22-('3- Datos generales'!$B$4-Y91),"")</f>
        <v/>
      </c>
      <c r="AT91" s="14" t="str">
        <f>IF(Z91=1,'8 -Datos de referencia'!$B$23-('3- Datos generales'!$B$4-AA91),"")</f>
        <v/>
      </c>
      <c r="AU91" s="26" t="str">
        <f>IF(AB91=1,'8 -Datos de referencia'!$B$24-('3- Datos generales'!$B$4-AC91),"")</f>
        <v/>
      </c>
      <c r="AV91" s="15" t="str">
        <f t="shared" si="7"/>
        <v>n/a</v>
      </c>
      <c r="AW91" s="14" t="str">
        <f t="shared" si="8"/>
        <v>Bajo Riesgo</v>
      </c>
      <c r="AX91" s="14" t="str">
        <f t="shared" si="9"/>
        <v>n/a</v>
      </c>
      <c r="AY91" s="26" t="str">
        <f t="shared" si="10"/>
        <v>n/a</v>
      </c>
    </row>
    <row r="92" spans="2:51" x14ac:dyDescent="0.25">
      <c r="B92" s="15"/>
      <c r="C92" s="59">
        <f>'2-Datos generales comunidades'!A90</f>
        <v>0</v>
      </c>
      <c r="D92" s="175">
        <f>'2-Datos generales comunidades'!B90</f>
        <v>0</v>
      </c>
      <c r="E92" s="59">
        <f>'2-Datos generales comunidades'!C90</f>
        <v>0</v>
      </c>
      <c r="F92" s="14">
        <f>'2-Datos generales comunidades'!G90</f>
        <v>0</v>
      </c>
      <c r="G92" s="14">
        <f>'2-Datos generales comunidades'!F90</f>
        <v>0</v>
      </c>
      <c r="H92" s="14">
        <f>'2-Datos generales comunidades'!E90</f>
        <v>0</v>
      </c>
      <c r="I92" s="14" t="str">
        <f>IF('2-Datos generales comunidades'!D90="Gravity Fed System with Pump","bombeo",IF('2-Datos generales comunidades'!D90="Gravity Fed System","gravedad",IF(ISBLANK('2-Datos generales comunidades'!H90),"sin dato",IF(ISBLANK('2-Datos generales comunidades'!D90),"sin sistema","otro"))))</f>
        <v>sin dato</v>
      </c>
      <c r="J92" s="14" t="str">
        <f>IF(ISBLANK('2-Datos generales comunidades'!I90),"",'2-Datos generales comunidades'!I90)</f>
        <v/>
      </c>
      <c r="K92" s="68" t="str">
        <f>IF(ISBLANK('2-Datos generales comunidades'!H90),"",'2-Datos generales comunidades'!H90)</f>
        <v/>
      </c>
      <c r="L92" s="179"/>
      <c r="M92" s="181"/>
      <c r="N92" s="181"/>
      <c r="O92" s="181"/>
      <c r="P92" s="181"/>
      <c r="Q92" s="181"/>
      <c r="R92" s="181"/>
      <c r="S92" s="181"/>
      <c r="T92" s="181"/>
      <c r="U92" s="181"/>
      <c r="V92" s="181"/>
      <c r="W92" s="181"/>
      <c r="X92" s="181"/>
      <c r="Y92" s="181"/>
      <c r="Z92" s="181"/>
      <c r="AA92" s="181"/>
      <c r="AB92" s="181"/>
      <c r="AC92" s="182"/>
      <c r="AD92" s="183"/>
      <c r="AE92" s="184"/>
      <c r="AF92" s="184"/>
      <c r="AG92" s="184"/>
      <c r="AH92" s="184"/>
      <c r="AI92" s="184"/>
      <c r="AJ92" s="184"/>
      <c r="AK92" s="184"/>
      <c r="AL92" s="185"/>
      <c r="AM92" s="15" t="str">
        <f>IF(L92=1,'8 -Datos de referencia'!$B$16-('3- Datos generales'!$B$4-M92),"")</f>
        <v/>
      </c>
      <c r="AN92" s="14" t="str">
        <f>IF(N92=1,'8 -Datos de referencia'!$B$17-('3- Datos generales'!$B$4-O92),"")</f>
        <v/>
      </c>
      <c r="AO92" s="14" t="str">
        <f>IF(P92=1,'8 -Datos de referencia'!$B$18-('3- Datos generales'!$B$4-Q92),"")</f>
        <v/>
      </c>
      <c r="AP92" s="14" t="str">
        <f>IF(R92=1,'8 -Datos de referencia'!$B$19-('3- Datos generales'!$B$4-S92),"")</f>
        <v/>
      </c>
      <c r="AQ92" s="14" t="str">
        <f>IF(T92=1,'8 -Datos de referencia'!$B$20-('3- Datos generales'!$B$4-U92),"")</f>
        <v/>
      </c>
      <c r="AR92" s="14" t="str">
        <f>IF(V92=1,'8 -Datos de referencia'!$B$21-('3- Datos generales'!$B$4-W92),"")</f>
        <v/>
      </c>
      <c r="AS92" s="14" t="str">
        <f>IF(X92=1,'8 -Datos de referencia'!$B$22-('3- Datos generales'!$B$4-Y92),"")</f>
        <v/>
      </c>
      <c r="AT92" s="14" t="str">
        <f>IF(Z92=1,'8 -Datos de referencia'!$B$23-('3- Datos generales'!$B$4-AA92),"")</f>
        <v/>
      </c>
      <c r="AU92" s="26" t="str">
        <f>IF(AB92=1,'8 -Datos de referencia'!$B$24-('3- Datos generales'!$B$4-AC92),"")</f>
        <v/>
      </c>
      <c r="AV92" s="15" t="str">
        <f t="shared" si="7"/>
        <v>n/a</v>
      </c>
      <c r="AW92" s="14" t="str">
        <f t="shared" si="8"/>
        <v>Bajo Riesgo</v>
      </c>
      <c r="AX92" s="14" t="str">
        <f t="shared" si="9"/>
        <v>n/a</v>
      </c>
      <c r="AY92" s="26" t="str">
        <f t="shared" si="10"/>
        <v>n/a</v>
      </c>
    </row>
    <row r="93" spans="2:51" x14ac:dyDescent="0.25">
      <c r="B93" s="15"/>
      <c r="C93" s="59">
        <f>'2-Datos generales comunidades'!A91</f>
        <v>0</v>
      </c>
      <c r="D93" s="175">
        <f>'2-Datos generales comunidades'!B91</f>
        <v>0</v>
      </c>
      <c r="E93" s="59">
        <f>'2-Datos generales comunidades'!C91</f>
        <v>0</v>
      </c>
      <c r="F93" s="14">
        <f>'2-Datos generales comunidades'!G91</f>
        <v>0</v>
      </c>
      <c r="G93" s="14">
        <f>'2-Datos generales comunidades'!F91</f>
        <v>0</v>
      </c>
      <c r="H93" s="14">
        <f>'2-Datos generales comunidades'!E91</f>
        <v>0</v>
      </c>
      <c r="I93" s="14" t="str">
        <f>IF('2-Datos generales comunidades'!D91="Gravity Fed System with Pump","bombeo",IF('2-Datos generales comunidades'!D91="Gravity Fed System","gravedad",IF(ISBLANK('2-Datos generales comunidades'!H91),"sin dato",IF(ISBLANK('2-Datos generales comunidades'!D91),"sin sistema","otro"))))</f>
        <v>sin dato</v>
      </c>
      <c r="J93" s="14" t="str">
        <f>IF(ISBLANK('2-Datos generales comunidades'!I91),"",'2-Datos generales comunidades'!I91)</f>
        <v/>
      </c>
      <c r="K93" s="68" t="str">
        <f>IF(ISBLANK('2-Datos generales comunidades'!H91),"",'2-Datos generales comunidades'!H91)</f>
        <v/>
      </c>
      <c r="L93" s="179"/>
      <c r="M93" s="181"/>
      <c r="N93" s="181"/>
      <c r="O93" s="181"/>
      <c r="P93" s="181"/>
      <c r="Q93" s="181"/>
      <c r="R93" s="181"/>
      <c r="S93" s="181"/>
      <c r="T93" s="181"/>
      <c r="U93" s="181"/>
      <c r="V93" s="181"/>
      <c r="W93" s="181"/>
      <c r="X93" s="181"/>
      <c r="Y93" s="181"/>
      <c r="Z93" s="181"/>
      <c r="AA93" s="181"/>
      <c r="AB93" s="181"/>
      <c r="AC93" s="182"/>
      <c r="AD93" s="183"/>
      <c r="AE93" s="184"/>
      <c r="AF93" s="184"/>
      <c r="AG93" s="184"/>
      <c r="AH93" s="184"/>
      <c r="AI93" s="184"/>
      <c r="AJ93" s="184"/>
      <c r="AK93" s="184"/>
      <c r="AL93" s="185"/>
      <c r="AM93" s="15" t="str">
        <f>IF(L93=1,'8 -Datos de referencia'!$B$16-('3- Datos generales'!$B$4-M93),"")</f>
        <v/>
      </c>
      <c r="AN93" s="14" t="str">
        <f>IF(N93=1,'8 -Datos de referencia'!$B$17-('3- Datos generales'!$B$4-O93),"")</f>
        <v/>
      </c>
      <c r="AO93" s="14" t="str">
        <f>IF(P93=1,'8 -Datos de referencia'!$B$18-('3- Datos generales'!$B$4-Q93),"")</f>
        <v/>
      </c>
      <c r="AP93" s="14" t="str">
        <f>IF(R93=1,'8 -Datos de referencia'!$B$19-('3- Datos generales'!$B$4-S93),"")</f>
        <v/>
      </c>
      <c r="AQ93" s="14" t="str">
        <f>IF(T93=1,'8 -Datos de referencia'!$B$20-('3- Datos generales'!$B$4-U93),"")</f>
        <v/>
      </c>
      <c r="AR93" s="14" t="str">
        <f>IF(V93=1,'8 -Datos de referencia'!$B$21-('3- Datos generales'!$B$4-W93),"")</f>
        <v/>
      </c>
      <c r="AS93" s="14" t="str">
        <f>IF(X93=1,'8 -Datos de referencia'!$B$22-('3- Datos generales'!$B$4-Y93),"")</f>
        <v/>
      </c>
      <c r="AT93" s="14" t="str">
        <f>IF(Z93=1,'8 -Datos de referencia'!$B$23-('3- Datos generales'!$B$4-AA93),"")</f>
        <v/>
      </c>
      <c r="AU93" s="26" t="str">
        <f>IF(AB93=1,'8 -Datos de referencia'!$B$24-('3- Datos generales'!$B$4-AC93),"")</f>
        <v/>
      </c>
      <c r="AV93" s="15" t="str">
        <f t="shared" si="7"/>
        <v>n/a</v>
      </c>
      <c r="AW93" s="14" t="str">
        <f t="shared" si="8"/>
        <v>Bajo Riesgo</v>
      </c>
      <c r="AX93" s="14" t="str">
        <f t="shared" si="9"/>
        <v>n/a</v>
      </c>
      <c r="AY93" s="26" t="str">
        <f t="shared" si="10"/>
        <v>n/a</v>
      </c>
    </row>
    <row r="94" spans="2:51" x14ac:dyDescent="0.25">
      <c r="B94" s="15"/>
      <c r="C94" s="59">
        <f>'2-Datos generales comunidades'!A92</f>
        <v>0</v>
      </c>
      <c r="D94" s="175">
        <f>'2-Datos generales comunidades'!B92</f>
        <v>0</v>
      </c>
      <c r="E94" s="59">
        <f>'2-Datos generales comunidades'!C92</f>
        <v>0</v>
      </c>
      <c r="F94" s="14">
        <f>'2-Datos generales comunidades'!G92</f>
        <v>0</v>
      </c>
      <c r="G94" s="14">
        <f>'2-Datos generales comunidades'!F92</f>
        <v>0</v>
      </c>
      <c r="H94" s="14">
        <f>'2-Datos generales comunidades'!E92</f>
        <v>0</v>
      </c>
      <c r="I94" s="14" t="str">
        <f>IF('2-Datos generales comunidades'!D92="Gravity Fed System with Pump","bombeo",IF('2-Datos generales comunidades'!D92="Gravity Fed System","gravedad",IF(ISBLANK('2-Datos generales comunidades'!H92),"sin dato",IF(ISBLANK('2-Datos generales comunidades'!D92),"sin sistema","otro"))))</f>
        <v>sin dato</v>
      </c>
      <c r="J94" s="14" t="str">
        <f>IF(ISBLANK('2-Datos generales comunidades'!I92),"",'2-Datos generales comunidades'!I92)</f>
        <v/>
      </c>
      <c r="K94" s="68" t="str">
        <f>IF(ISBLANK('2-Datos generales comunidades'!H92),"",'2-Datos generales comunidades'!H92)</f>
        <v/>
      </c>
      <c r="L94" s="179"/>
      <c r="M94" s="181"/>
      <c r="N94" s="181"/>
      <c r="O94" s="181"/>
      <c r="P94" s="181"/>
      <c r="Q94" s="181"/>
      <c r="R94" s="181"/>
      <c r="S94" s="181"/>
      <c r="T94" s="181"/>
      <c r="U94" s="181"/>
      <c r="V94" s="181"/>
      <c r="W94" s="181"/>
      <c r="X94" s="181"/>
      <c r="Y94" s="181"/>
      <c r="Z94" s="181"/>
      <c r="AA94" s="181"/>
      <c r="AB94" s="181"/>
      <c r="AC94" s="182"/>
      <c r="AD94" s="183"/>
      <c r="AE94" s="184"/>
      <c r="AF94" s="184"/>
      <c r="AG94" s="184"/>
      <c r="AH94" s="184"/>
      <c r="AI94" s="184"/>
      <c r="AJ94" s="184"/>
      <c r="AK94" s="184"/>
      <c r="AL94" s="185"/>
      <c r="AM94" s="15" t="str">
        <f>IF(L94=1,'8 -Datos de referencia'!$B$16-('3- Datos generales'!$B$4-M94),"")</f>
        <v/>
      </c>
      <c r="AN94" s="14" t="str">
        <f>IF(N94=1,'8 -Datos de referencia'!$B$17-('3- Datos generales'!$B$4-O94),"")</f>
        <v/>
      </c>
      <c r="AO94" s="14" t="str">
        <f>IF(P94=1,'8 -Datos de referencia'!$B$18-('3- Datos generales'!$B$4-Q94),"")</f>
        <v/>
      </c>
      <c r="AP94" s="14" t="str">
        <f>IF(R94=1,'8 -Datos de referencia'!$B$19-('3- Datos generales'!$B$4-S94),"")</f>
        <v/>
      </c>
      <c r="AQ94" s="14" t="str">
        <f>IF(T94=1,'8 -Datos de referencia'!$B$20-('3- Datos generales'!$B$4-U94),"")</f>
        <v/>
      </c>
      <c r="AR94" s="14" t="str">
        <f>IF(V94=1,'8 -Datos de referencia'!$B$21-('3- Datos generales'!$B$4-W94),"")</f>
        <v/>
      </c>
      <c r="AS94" s="14" t="str">
        <f>IF(X94=1,'8 -Datos de referencia'!$B$22-('3- Datos generales'!$B$4-Y94),"")</f>
        <v/>
      </c>
      <c r="AT94" s="14" t="str">
        <f>IF(Z94=1,'8 -Datos de referencia'!$B$23-('3- Datos generales'!$B$4-AA94),"")</f>
        <v/>
      </c>
      <c r="AU94" s="26" t="str">
        <f>IF(AB94=1,'8 -Datos de referencia'!$B$24-('3- Datos generales'!$B$4-AC94),"")</f>
        <v/>
      </c>
      <c r="AV94" s="15" t="str">
        <f t="shared" si="7"/>
        <v>n/a</v>
      </c>
      <c r="AW94" s="14" t="str">
        <f t="shared" si="8"/>
        <v>Bajo Riesgo</v>
      </c>
      <c r="AX94" s="14" t="str">
        <f t="shared" si="9"/>
        <v>n/a</v>
      </c>
      <c r="AY94" s="26" t="str">
        <f t="shared" si="10"/>
        <v>n/a</v>
      </c>
    </row>
    <row r="95" spans="2:51" x14ac:dyDescent="0.25">
      <c r="B95" s="15"/>
      <c r="C95" s="59">
        <f>'2-Datos generales comunidades'!A93</f>
        <v>0</v>
      </c>
      <c r="D95" s="175">
        <f>'2-Datos generales comunidades'!B93</f>
        <v>0</v>
      </c>
      <c r="E95" s="59">
        <f>'2-Datos generales comunidades'!C93</f>
        <v>0</v>
      </c>
      <c r="F95" s="14">
        <f>'2-Datos generales comunidades'!G93</f>
        <v>0</v>
      </c>
      <c r="G95" s="14">
        <f>'2-Datos generales comunidades'!F93</f>
        <v>0</v>
      </c>
      <c r="H95" s="14">
        <f>'2-Datos generales comunidades'!E93</f>
        <v>0</v>
      </c>
      <c r="I95" s="14" t="str">
        <f>IF('2-Datos generales comunidades'!D93="Gravity Fed System with Pump","bombeo",IF('2-Datos generales comunidades'!D93="Gravity Fed System","gravedad",IF(ISBLANK('2-Datos generales comunidades'!H93),"sin dato",IF(ISBLANK('2-Datos generales comunidades'!D93),"sin sistema","otro"))))</f>
        <v>sin dato</v>
      </c>
      <c r="J95" s="14" t="str">
        <f>IF(ISBLANK('2-Datos generales comunidades'!I93),"",'2-Datos generales comunidades'!I93)</f>
        <v/>
      </c>
      <c r="K95" s="68" t="str">
        <f>IF(ISBLANK('2-Datos generales comunidades'!H93),"",'2-Datos generales comunidades'!H93)</f>
        <v/>
      </c>
      <c r="L95" s="179"/>
      <c r="M95" s="181"/>
      <c r="N95" s="181"/>
      <c r="O95" s="181"/>
      <c r="P95" s="181"/>
      <c r="Q95" s="181"/>
      <c r="R95" s="181"/>
      <c r="S95" s="181"/>
      <c r="T95" s="181"/>
      <c r="U95" s="181"/>
      <c r="V95" s="181"/>
      <c r="W95" s="181"/>
      <c r="X95" s="181"/>
      <c r="Y95" s="181"/>
      <c r="Z95" s="181"/>
      <c r="AA95" s="181"/>
      <c r="AB95" s="181"/>
      <c r="AC95" s="182"/>
      <c r="AD95" s="183"/>
      <c r="AE95" s="184"/>
      <c r="AF95" s="184"/>
      <c r="AG95" s="184"/>
      <c r="AH95" s="184"/>
      <c r="AI95" s="184"/>
      <c r="AJ95" s="184"/>
      <c r="AK95" s="184"/>
      <c r="AL95" s="185"/>
      <c r="AM95" s="15" t="str">
        <f>IF(L95=1,'8 -Datos de referencia'!$B$16-('3- Datos generales'!$B$4-M95),"")</f>
        <v/>
      </c>
      <c r="AN95" s="14" t="str">
        <f>IF(N95=1,'8 -Datos de referencia'!$B$17-('3- Datos generales'!$B$4-O95),"")</f>
        <v/>
      </c>
      <c r="AO95" s="14" t="str">
        <f>IF(P95=1,'8 -Datos de referencia'!$B$18-('3- Datos generales'!$B$4-Q95),"")</f>
        <v/>
      </c>
      <c r="AP95" s="14" t="str">
        <f>IF(R95=1,'8 -Datos de referencia'!$B$19-('3- Datos generales'!$B$4-S95),"")</f>
        <v/>
      </c>
      <c r="AQ95" s="14" t="str">
        <f>IF(T95=1,'8 -Datos de referencia'!$B$20-('3- Datos generales'!$B$4-U95),"")</f>
        <v/>
      </c>
      <c r="AR95" s="14" t="str">
        <f>IF(V95=1,'8 -Datos de referencia'!$B$21-('3- Datos generales'!$B$4-W95),"")</f>
        <v/>
      </c>
      <c r="AS95" s="14" t="str">
        <f>IF(X95=1,'8 -Datos de referencia'!$B$22-('3- Datos generales'!$B$4-Y95),"")</f>
        <v/>
      </c>
      <c r="AT95" s="14" t="str">
        <f>IF(Z95=1,'8 -Datos de referencia'!$B$23-('3- Datos generales'!$B$4-AA95),"")</f>
        <v/>
      </c>
      <c r="AU95" s="26" t="str">
        <f>IF(AB95=1,'8 -Datos de referencia'!$B$24-('3- Datos generales'!$B$4-AC95),"")</f>
        <v/>
      </c>
      <c r="AV95" s="15" t="str">
        <f t="shared" si="7"/>
        <v>n/a</v>
      </c>
      <c r="AW95" s="14" t="str">
        <f t="shared" si="8"/>
        <v>Bajo Riesgo</v>
      </c>
      <c r="AX95" s="14" t="str">
        <f t="shared" si="9"/>
        <v>n/a</v>
      </c>
      <c r="AY95" s="26" t="str">
        <f t="shared" si="10"/>
        <v>n/a</v>
      </c>
    </row>
    <row r="96" spans="2:51" x14ac:dyDescent="0.25">
      <c r="B96" s="15"/>
      <c r="C96" s="59">
        <f>'2-Datos generales comunidades'!A94</f>
        <v>0</v>
      </c>
      <c r="D96" s="175">
        <f>'2-Datos generales comunidades'!B94</f>
        <v>0</v>
      </c>
      <c r="E96" s="59">
        <f>'2-Datos generales comunidades'!C94</f>
        <v>0</v>
      </c>
      <c r="F96" s="14">
        <f>'2-Datos generales comunidades'!G94</f>
        <v>0</v>
      </c>
      <c r="G96" s="14">
        <f>'2-Datos generales comunidades'!F94</f>
        <v>0</v>
      </c>
      <c r="H96" s="14">
        <f>'2-Datos generales comunidades'!E94</f>
        <v>0</v>
      </c>
      <c r="I96" s="14" t="str">
        <f>IF('2-Datos generales comunidades'!D94="Gravity Fed System with Pump","bombeo",IF('2-Datos generales comunidades'!D94="Gravity Fed System","gravedad",IF(ISBLANK('2-Datos generales comunidades'!H94),"sin dato",IF(ISBLANK('2-Datos generales comunidades'!D94),"sin sistema","otro"))))</f>
        <v>sin dato</v>
      </c>
      <c r="J96" s="14" t="str">
        <f>IF(ISBLANK('2-Datos generales comunidades'!I94),"",'2-Datos generales comunidades'!I94)</f>
        <v/>
      </c>
      <c r="K96" s="68" t="str">
        <f>IF(ISBLANK('2-Datos generales comunidades'!H94),"",'2-Datos generales comunidades'!H94)</f>
        <v/>
      </c>
      <c r="L96" s="179"/>
      <c r="M96" s="181"/>
      <c r="N96" s="181"/>
      <c r="O96" s="181"/>
      <c r="P96" s="181"/>
      <c r="Q96" s="181"/>
      <c r="R96" s="181"/>
      <c r="S96" s="181"/>
      <c r="T96" s="181"/>
      <c r="U96" s="181"/>
      <c r="V96" s="181"/>
      <c r="W96" s="181"/>
      <c r="X96" s="181"/>
      <c r="Y96" s="181"/>
      <c r="Z96" s="181"/>
      <c r="AA96" s="181"/>
      <c r="AB96" s="181"/>
      <c r="AC96" s="182"/>
      <c r="AD96" s="183"/>
      <c r="AE96" s="184"/>
      <c r="AF96" s="184"/>
      <c r="AG96" s="184"/>
      <c r="AH96" s="184"/>
      <c r="AI96" s="184"/>
      <c r="AJ96" s="184"/>
      <c r="AK96" s="184"/>
      <c r="AL96" s="185"/>
      <c r="AM96" s="15" t="str">
        <f>IF(L96=1,'8 -Datos de referencia'!$B$16-('3- Datos generales'!$B$4-M96),"")</f>
        <v/>
      </c>
      <c r="AN96" s="14" t="str">
        <f>IF(N96=1,'8 -Datos de referencia'!$B$17-('3- Datos generales'!$B$4-O96),"")</f>
        <v/>
      </c>
      <c r="AO96" s="14" t="str">
        <f>IF(P96=1,'8 -Datos de referencia'!$B$18-('3- Datos generales'!$B$4-Q96),"")</f>
        <v/>
      </c>
      <c r="AP96" s="14" t="str">
        <f>IF(R96=1,'8 -Datos de referencia'!$B$19-('3- Datos generales'!$B$4-S96),"")</f>
        <v/>
      </c>
      <c r="AQ96" s="14" t="str">
        <f>IF(T96=1,'8 -Datos de referencia'!$B$20-('3- Datos generales'!$B$4-U96),"")</f>
        <v/>
      </c>
      <c r="AR96" s="14" t="str">
        <f>IF(V96=1,'8 -Datos de referencia'!$B$21-('3- Datos generales'!$B$4-W96),"")</f>
        <v/>
      </c>
      <c r="AS96" s="14" t="str">
        <f>IF(X96=1,'8 -Datos de referencia'!$B$22-('3- Datos generales'!$B$4-Y96),"")</f>
        <v/>
      </c>
      <c r="AT96" s="14" t="str">
        <f>IF(Z96=1,'8 -Datos de referencia'!$B$23-('3- Datos generales'!$B$4-AA96),"")</f>
        <v/>
      </c>
      <c r="AU96" s="26" t="str">
        <f>IF(AB96=1,'8 -Datos de referencia'!$B$24-('3- Datos generales'!$B$4-AC96),"")</f>
        <v/>
      </c>
      <c r="AV96" s="15" t="str">
        <f t="shared" si="7"/>
        <v>n/a</v>
      </c>
      <c r="AW96" s="14" t="str">
        <f t="shared" si="8"/>
        <v>Bajo Riesgo</v>
      </c>
      <c r="AX96" s="14" t="str">
        <f t="shared" si="9"/>
        <v>n/a</v>
      </c>
      <c r="AY96" s="26" t="str">
        <f t="shared" si="10"/>
        <v>n/a</v>
      </c>
    </row>
    <row r="97" spans="2:51" x14ac:dyDescent="0.25">
      <c r="B97" s="15"/>
      <c r="C97" s="59">
        <f>'2-Datos generales comunidades'!A95</f>
        <v>0</v>
      </c>
      <c r="D97" s="175">
        <f>'2-Datos generales comunidades'!B95</f>
        <v>0</v>
      </c>
      <c r="E97" s="59">
        <f>'2-Datos generales comunidades'!C95</f>
        <v>0</v>
      </c>
      <c r="F97" s="14">
        <f>'2-Datos generales comunidades'!G95</f>
        <v>0</v>
      </c>
      <c r="G97" s="14">
        <f>'2-Datos generales comunidades'!F95</f>
        <v>0</v>
      </c>
      <c r="H97" s="14">
        <f>'2-Datos generales comunidades'!E95</f>
        <v>0</v>
      </c>
      <c r="I97" s="14" t="str">
        <f>IF('2-Datos generales comunidades'!D95="Gravity Fed System with Pump","bombeo",IF('2-Datos generales comunidades'!D95="Gravity Fed System","gravedad",IF(ISBLANK('2-Datos generales comunidades'!H95),"sin dato",IF(ISBLANK('2-Datos generales comunidades'!D95),"sin sistema","otro"))))</f>
        <v>sin dato</v>
      </c>
      <c r="J97" s="14" t="str">
        <f>IF(ISBLANK('2-Datos generales comunidades'!I95),"",'2-Datos generales comunidades'!I95)</f>
        <v/>
      </c>
      <c r="K97" s="68" t="str">
        <f>IF(ISBLANK('2-Datos generales comunidades'!H95),"",'2-Datos generales comunidades'!H95)</f>
        <v/>
      </c>
      <c r="L97" s="179"/>
      <c r="M97" s="181"/>
      <c r="N97" s="181"/>
      <c r="O97" s="181"/>
      <c r="P97" s="181"/>
      <c r="Q97" s="181"/>
      <c r="R97" s="181"/>
      <c r="S97" s="181"/>
      <c r="T97" s="181"/>
      <c r="U97" s="181"/>
      <c r="V97" s="181"/>
      <c r="W97" s="181"/>
      <c r="X97" s="181"/>
      <c r="Y97" s="181"/>
      <c r="Z97" s="181"/>
      <c r="AA97" s="181"/>
      <c r="AB97" s="181"/>
      <c r="AC97" s="182"/>
      <c r="AD97" s="183"/>
      <c r="AE97" s="184"/>
      <c r="AF97" s="184"/>
      <c r="AG97" s="184"/>
      <c r="AH97" s="184"/>
      <c r="AI97" s="184"/>
      <c r="AJ97" s="184"/>
      <c r="AK97" s="184"/>
      <c r="AL97" s="185"/>
      <c r="AM97" s="15" t="str">
        <f>IF(L97=1,'8 -Datos de referencia'!$B$16-('3- Datos generales'!$B$4-M97),"")</f>
        <v/>
      </c>
      <c r="AN97" s="14" t="str">
        <f>IF(N97=1,'8 -Datos de referencia'!$B$17-('3- Datos generales'!$B$4-O97),"")</f>
        <v/>
      </c>
      <c r="AO97" s="14" t="str">
        <f>IF(P97=1,'8 -Datos de referencia'!$B$18-('3- Datos generales'!$B$4-Q97),"")</f>
        <v/>
      </c>
      <c r="AP97" s="14" t="str">
        <f>IF(R97=1,'8 -Datos de referencia'!$B$19-('3- Datos generales'!$B$4-S97),"")</f>
        <v/>
      </c>
      <c r="AQ97" s="14" t="str">
        <f>IF(T97=1,'8 -Datos de referencia'!$B$20-('3- Datos generales'!$B$4-U97),"")</f>
        <v/>
      </c>
      <c r="AR97" s="14" t="str">
        <f>IF(V97=1,'8 -Datos de referencia'!$B$21-('3- Datos generales'!$B$4-W97),"")</f>
        <v/>
      </c>
      <c r="AS97" s="14" t="str">
        <f>IF(X97=1,'8 -Datos de referencia'!$B$22-('3- Datos generales'!$B$4-Y97),"")</f>
        <v/>
      </c>
      <c r="AT97" s="14" t="str">
        <f>IF(Z97=1,'8 -Datos de referencia'!$B$23-('3- Datos generales'!$B$4-AA97),"")</f>
        <v/>
      </c>
      <c r="AU97" s="26" t="str">
        <f>IF(AB97=1,'8 -Datos de referencia'!$B$24-('3- Datos generales'!$B$4-AC97),"")</f>
        <v/>
      </c>
      <c r="AV97" s="15" t="str">
        <f t="shared" si="7"/>
        <v>n/a</v>
      </c>
      <c r="AW97" s="14" t="str">
        <f t="shared" si="8"/>
        <v>Bajo Riesgo</v>
      </c>
      <c r="AX97" s="14" t="str">
        <f t="shared" si="9"/>
        <v>n/a</v>
      </c>
      <c r="AY97" s="26" t="str">
        <f t="shared" si="10"/>
        <v>n/a</v>
      </c>
    </row>
    <row r="98" spans="2:51" x14ac:dyDescent="0.25">
      <c r="B98" s="15"/>
      <c r="C98" s="59">
        <f>'2-Datos generales comunidades'!A96</f>
        <v>0</v>
      </c>
      <c r="D98" s="175">
        <f>'2-Datos generales comunidades'!B96</f>
        <v>0</v>
      </c>
      <c r="E98" s="59">
        <f>'2-Datos generales comunidades'!C96</f>
        <v>0</v>
      </c>
      <c r="F98" s="14">
        <f>'2-Datos generales comunidades'!G96</f>
        <v>0</v>
      </c>
      <c r="G98" s="14">
        <f>'2-Datos generales comunidades'!F96</f>
        <v>0</v>
      </c>
      <c r="H98" s="14">
        <f>'2-Datos generales comunidades'!E96</f>
        <v>0</v>
      </c>
      <c r="I98" s="14" t="str">
        <f>IF('2-Datos generales comunidades'!D96="Gravity Fed System with Pump","bombeo",IF('2-Datos generales comunidades'!D96="Gravity Fed System","gravedad",IF(ISBLANK('2-Datos generales comunidades'!H96),"sin dato",IF(ISBLANK('2-Datos generales comunidades'!D96),"sin sistema","otro"))))</f>
        <v>sin dato</v>
      </c>
      <c r="J98" s="14" t="str">
        <f>IF(ISBLANK('2-Datos generales comunidades'!I96),"",'2-Datos generales comunidades'!I96)</f>
        <v/>
      </c>
      <c r="K98" s="68" t="str">
        <f>IF(ISBLANK('2-Datos generales comunidades'!H96),"",'2-Datos generales comunidades'!H96)</f>
        <v/>
      </c>
      <c r="L98" s="179"/>
      <c r="M98" s="181"/>
      <c r="N98" s="181"/>
      <c r="O98" s="181"/>
      <c r="P98" s="181"/>
      <c r="Q98" s="181"/>
      <c r="R98" s="181"/>
      <c r="S98" s="181"/>
      <c r="T98" s="181"/>
      <c r="U98" s="181"/>
      <c r="V98" s="181"/>
      <c r="W98" s="181"/>
      <c r="X98" s="181"/>
      <c r="Y98" s="181"/>
      <c r="Z98" s="181"/>
      <c r="AA98" s="181"/>
      <c r="AB98" s="181"/>
      <c r="AC98" s="182"/>
      <c r="AD98" s="183"/>
      <c r="AE98" s="184"/>
      <c r="AF98" s="184"/>
      <c r="AG98" s="184"/>
      <c r="AH98" s="184"/>
      <c r="AI98" s="184"/>
      <c r="AJ98" s="184"/>
      <c r="AK98" s="184"/>
      <c r="AL98" s="185"/>
      <c r="AM98" s="15" t="str">
        <f>IF(L98=1,'8 -Datos de referencia'!$B$16-('3- Datos generales'!$B$4-M98),"")</f>
        <v/>
      </c>
      <c r="AN98" s="14" t="str">
        <f>IF(N98=1,'8 -Datos de referencia'!$B$17-('3- Datos generales'!$B$4-O98),"")</f>
        <v/>
      </c>
      <c r="AO98" s="14" t="str">
        <f>IF(P98=1,'8 -Datos de referencia'!$B$18-('3- Datos generales'!$B$4-Q98),"")</f>
        <v/>
      </c>
      <c r="AP98" s="14" t="str">
        <f>IF(R98=1,'8 -Datos de referencia'!$B$19-('3- Datos generales'!$B$4-S98),"")</f>
        <v/>
      </c>
      <c r="AQ98" s="14" t="str">
        <f>IF(T98=1,'8 -Datos de referencia'!$B$20-('3- Datos generales'!$B$4-U98),"")</f>
        <v/>
      </c>
      <c r="AR98" s="14" t="str">
        <f>IF(V98=1,'8 -Datos de referencia'!$B$21-('3- Datos generales'!$B$4-W98),"")</f>
        <v/>
      </c>
      <c r="AS98" s="14" t="str">
        <f>IF(X98=1,'8 -Datos de referencia'!$B$22-('3- Datos generales'!$B$4-Y98),"")</f>
        <v/>
      </c>
      <c r="AT98" s="14" t="str">
        <f>IF(Z98=1,'8 -Datos de referencia'!$B$23-('3- Datos generales'!$B$4-AA98),"")</f>
        <v/>
      </c>
      <c r="AU98" s="26" t="str">
        <f>IF(AB98=1,'8 -Datos de referencia'!$B$24-('3- Datos generales'!$B$4-AC98),"")</f>
        <v/>
      </c>
      <c r="AV98" s="15" t="str">
        <f t="shared" si="7"/>
        <v>n/a</v>
      </c>
      <c r="AW98" s="14" t="str">
        <f t="shared" si="8"/>
        <v>Bajo Riesgo</v>
      </c>
      <c r="AX98" s="14" t="str">
        <f t="shared" si="9"/>
        <v>n/a</v>
      </c>
      <c r="AY98" s="26" t="str">
        <f t="shared" si="10"/>
        <v>n/a</v>
      </c>
    </row>
    <row r="99" spans="2:51" x14ac:dyDescent="0.25">
      <c r="B99" s="15"/>
      <c r="C99" s="59">
        <f>'2-Datos generales comunidades'!A97</f>
        <v>0</v>
      </c>
      <c r="D99" s="175">
        <f>'2-Datos generales comunidades'!B97</f>
        <v>0</v>
      </c>
      <c r="E99" s="59">
        <f>'2-Datos generales comunidades'!C97</f>
        <v>0</v>
      </c>
      <c r="F99" s="14">
        <f>'2-Datos generales comunidades'!G97</f>
        <v>0</v>
      </c>
      <c r="G99" s="14">
        <f>'2-Datos generales comunidades'!F97</f>
        <v>0</v>
      </c>
      <c r="H99" s="14">
        <f>'2-Datos generales comunidades'!E97</f>
        <v>0</v>
      </c>
      <c r="I99" s="14" t="str">
        <f>IF('2-Datos generales comunidades'!D97="Gravity Fed System with Pump","bombeo",IF('2-Datos generales comunidades'!D97="Gravity Fed System","gravedad",IF(ISBLANK('2-Datos generales comunidades'!H97),"sin dato",IF(ISBLANK('2-Datos generales comunidades'!D97),"sin sistema","otro"))))</f>
        <v>sin dato</v>
      </c>
      <c r="J99" s="14" t="str">
        <f>IF(ISBLANK('2-Datos generales comunidades'!I97),"",'2-Datos generales comunidades'!I97)</f>
        <v/>
      </c>
      <c r="K99" s="68" t="str">
        <f>IF(ISBLANK('2-Datos generales comunidades'!H97),"",'2-Datos generales comunidades'!H97)</f>
        <v/>
      </c>
      <c r="L99" s="179"/>
      <c r="M99" s="181"/>
      <c r="N99" s="181"/>
      <c r="O99" s="181"/>
      <c r="P99" s="181"/>
      <c r="Q99" s="181"/>
      <c r="R99" s="181"/>
      <c r="S99" s="181"/>
      <c r="T99" s="181"/>
      <c r="U99" s="181"/>
      <c r="V99" s="181"/>
      <c r="W99" s="181"/>
      <c r="X99" s="181"/>
      <c r="Y99" s="181"/>
      <c r="Z99" s="181"/>
      <c r="AA99" s="181"/>
      <c r="AB99" s="181"/>
      <c r="AC99" s="182"/>
      <c r="AD99" s="183"/>
      <c r="AE99" s="184"/>
      <c r="AF99" s="184"/>
      <c r="AG99" s="184"/>
      <c r="AH99" s="184"/>
      <c r="AI99" s="184"/>
      <c r="AJ99" s="184"/>
      <c r="AK99" s="184"/>
      <c r="AL99" s="185"/>
      <c r="AM99" s="15" t="str">
        <f>IF(L99=1,'8 -Datos de referencia'!$B$16-('3- Datos generales'!$B$4-M99),"")</f>
        <v/>
      </c>
      <c r="AN99" s="14" t="str">
        <f>IF(N99=1,'8 -Datos de referencia'!$B$17-('3- Datos generales'!$B$4-O99),"")</f>
        <v/>
      </c>
      <c r="AO99" s="14" t="str">
        <f>IF(P99=1,'8 -Datos de referencia'!$B$18-('3- Datos generales'!$B$4-Q99),"")</f>
        <v/>
      </c>
      <c r="AP99" s="14" t="str">
        <f>IF(R99=1,'8 -Datos de referencia'!$B$19-('3- Datos generales'!$B$4-S99),"")</f>
        <v/>
      </c>
      <c r="AQ99" s="14" t="str">
        <f>IF(T99=1,'8 -Datos de referencia'!$B$20-('3- Datos generales'!$B$4-U99),"")</f>
        <v/>
      </c>
      <c r="AR99" s="14" t="str">
        <f>IF(V99=1,'8 -Datos de referencia'!$B$21-('3- Datos generales'!$B$4-W99),"")</f>
        <v/>
      </c>
      <c r="AS99" s="14" t="str">
        <f>IF(X99=1,'8 -Datos de referencia'!$B$22-('3- Datos generales'!$B$4-Y99),"")</f>
        <v/>
      </c>
      <c r="AT99" s="14" t="str">
        <f>IF(Z99=1,'8 -Datos de referencia'!$B$23-('3- Datos generales'!$B$4-AA99),"")</f>
        <v/>
      </c>
      <c r="AU99" s="26" t="str">
        <f>IF(AB99=1,'8 -Datos de referencia'!$B$24-('3- Datos generales'!$B$4-AC99),"")</f>
        <v/>
      </c>
      <c r="AV99" s="15" t="str">
        <f t="shared" si="7"/>
        <v>n/a</v>
      </c>
      <c r="AW99" s="14" t="str">
        <f t="shared" si="8"/>
        <v>Bajo Riesgo</v>
      </c>
      <c r="AX99" s="14" t="str">
        <f t="shared" si="9"/>
        <v>n/a</v>
      </c>
      <c r="AY99" s="26" t="str">
        <f t="shared" si="10"/>
        <v>n/a</v>
      </c>
    </row>
    <row r="100" spans="2:51" x14ac:dyDescent="0.25">
      <c r="B100" s="15"/>
      <c r="C100" s="59">
        <f>'2-Datos generales comunidades'!A98</f>
        <v>0</v>
      </c>
      <c r="D100" s="175">
        <f>'2-Datos generales comunidades'!B98</f>
        <v>0</v>
      </c>
      <c r="E100" s="59">
        <f>'2-Datos generales comunidades'!C98</f>
        <v>0</v>
      </c>
      <c r="F100" s="14">
        <f>'2-Datos generales comunidades'!G98</f>
        <v>0</v>
      </c>
      <c r="G100" s="14">
        <f>'2-Datos generales comunidades'!F98</f>
        <v>0</v>
      </c>
      <c r="H100" s="14">
        <f>'2-Datos generales comunidades'!E98</f>
        <v>0</v>
      </c>
      <c r="I100" s="14" t="str">
        <f>IF('2-Datos generales comunidades'!D98="Gravity Fed System with Pump","bombeo",IF('2-Datos generales comunidades'!D98="Gravity Fed System","gravedad",IF(ISBLANK('2-Datos generales comunidades'!H98),"sin dato",IF(ISBLANK('2-Datos generales comunidades'!D98),"sin sistema","otro"))))</f>
        <v>sin dato</v>
      </c>
      <c r="J100" s="14" t="str">
        <f>IF(ISBLANK('2-Datos generales comunidades'!I98),"",'2-Datos generales comunidades'!I98)</f>
        <v/>
      </c>
      <c r="K100" s="68" t="str">
        <f>IF(ISBLANK('2-Datos generales comunidades'!H98),"",'2-Datos generales comunidades'!H98)</f>
        <v/>
      </c>
      <c r="L100" s="179"/>
      <c r="M100" s="181"/>
      <c r="N100" s="181"/>
      <c r="O100" s="181"/>
      <c r="P100" s="181"/>
      <c r="Q100" s="181"/>
      <c r="R100" s="181"/>
      <c r="S100" s="181"/>
      <c r="T100" s="181"/>
      <c r="U100" s="181"/>
      <c r="V100" s="181"/>
      <c r="W100" s="181"/>
      <c r="X100" s="181"/>
      <c r="Y100" s="181"/>
      <c r="Z100" s="181"/>
      <c r="AA100" s="181"/>
      <c r="AB100" s="181"/>
      <c r="AC100" s="182"/>
      <c r="AD100" s="183"/>
      <c r="AE100" s="184"/>
      <c r="AF100" s="184"/>
      <c r="AG100" s="184"/>
      <c r="AH100" s="184"/>
      <c r="AI100" s="184"/>
      <c r="AJ100" s="184"/>
      <c r="AK100" s="184"/>
      <c r="AL100" s="185"/>
      <c r="AM100" s="15" t="str">
        <f>IF(L100=1,'8 -Datos de referencia'!$B$16-('3- Datos generales'!$B$4-M100),"")</f>
        <v/>
      </c>
      <c r="AN100" s="14" t="str">
        <f>IF(N100=1,'8 -Datos de referencia'!$B$17-('3- Datos generales'!$B$4-O100),"")</f>
        <v/>
      </c>
      <c r="AO100" s="14" t="str">
        <f>IF(P100=1,'8 -Datos de referencia'!$B$18-('3- Datos generales'!$B$4-Q100),"")</f>
        <v/>
      </c>
      <c r="AP100" s="14" t="str">
        <f>IF(R100=1,'8 -Datos de referencia'!$B$19-('3- Datos generales'!$B$4-S100),"")</f>
        <v/>
      </c>
      <c r="AQ100" s="14" t="str">
        <f>IF(T100=1,'8 -Datos de referencia'!$B$20-('3- Datos generales'!$B$4-U100),"")</f>
        <v/>
      </c>
      <c r="AR100" s="14" t="str">
        <f>IF(V100=1,'8 -Datos de referencia'!$B$21-('3- Datos generales'!$B$4-W100),"")</f>
        <v/>
      </c>
      <c r="AS100" s="14" t="str">
        <f>IF(X100=1,'8 -Datos de referencia'!$B$22-('3- Datos generales'!$B$4-Y100),"")</f>
        <v/>
      </c>
      <c r="AT100" s="14" t="str">
        <f>IF(Z100=1,'8 -Datos de referencia'!$B$23-('3- Datos generales'!$B$4-AA100),"")</f>
        <v/>
      </c>
      <c r="AU100" s="26" t="str">
        <f>IF(AB100=1,'8 -Datos de referencia'!$B$24-('3- Datos generales'!$B$4-AC100),"")</f>
        <v/>
      </c>
      <c r="AV100" s="15" t="str">
        <f t="shared" si="7"/>
        <v>n/a</v>
      </c>
      <c r="AW100" s="14" t="str">
        <f t="shared" si="8"/>
        <v>Bajo Riesgo</v>
      </c>
      <c r="AX100" s="14" t="str">
        <f t="shared" si="9"/>
        <v>n/a</v>
      </c>
      <c r="AY100" s="26" t="str">
        <f t="shared" si="10"/>
        <v>n/a</v>
      </c>
    </row>
    <row r="101" spans="2:51" x14ac:dyDescent="0.25">
      <c r="B101" s="15"/>
      <c r="C101" s="59">
        <f>'2-Datos generales comunidades'!A99</f>
        <v>0</v>
      </c>
      <c r="D101" s="175">
        <f>'2-Datos generales comunidades'!B99</f>
        <v>0</v>
      </c>
      <c r="E101" s="59">
        <f>'2-Datos generales comunidades'!C99</f>
        <v>0</v>
      </c>
      <c r="F101" s="14">
        <f>'2-Datos generales comunidades'!G99</f>
        <v>0</v>
      </c>
      <c r="G101" s="14">
        <f>'2-Datos generales comunidades'!F99</f>
        <v>0</v>
      </c>
      <c r="H101" s="14">
        <f>'2-Datos generales comunidades'!E99</f>
        <v>0</v>
      </c>
      <c r="I101" s="14" t="str">
        <f>IF('2-Datos generales comunidades'!D99="Gravity Fed System with Pump","bombeo",IF('2-Datos generales comunidades'!D99="Gravity Fed System","gravedad",IF(ISBLANK('2-Datos generales comunidades'!H99),"sin dato",IF(ISBLANK('2-Datos generales comunidades'!D99),"sin sistema","otro"))))</f>
        <v>sin dato</v>
      </c>
      <c r="J101" s="14" t="str">
        <f>IF(ISBLANK('2-Datos generales comunidades'!I99),"",'2-Datos generales comunidades'!I99)</f>
        <v/>
      </c>
      <c r="K101" s="68" t="str">
        <f>IF(ISBLANK('2-Datos generales comunidades'!H99),"",'2-Datos generales comunidades'!H99)</f>
        <v/>
      </c>
      <c r="L101" s="179"/>
      <c r="M101" s="181"/>
      <c r="N101" s="181"/>
      <c r="O101" s="181"/>
      <c r="P101" s="181"/>
      <c r="Q101" s="181"/>
      <c r="R101" s="181"/>
      <c r="S101" s="181"/>
      <c r="T101" s="181"/>
      <c r="U101" s="181"/>
      <c r="V101" s="181"/>
      <c r="W101" s="181"/>
      <c r="X101" s="181"/>
      <c r="Y101" s="181"/>
      <c r="Z101" s="181"/>
      <c r="AA101" s="181"/>
      <c r="AB101" s="181"/>
      <c r="AC101" s="182"/>
      <c r="AD101" s="183"/>
      <c r="AE101" s="184"/>
      <c r="AF101" s="184"/>
      <c r="AG101" s="184"/>
      <c r="AH101" s="184"/>
      <c r="AI101" s="184"/>
      <c r="AJ101" s="184"/>
      <c r="AK101" s="184"/>
      <c r="AL101" s="185"/>
      <c r="AM101" s="15" t="str">
        <f>IF(L101=1,'8 -Datos de referencia'!$B$16-('3- Datos generales'!$B$4-M101),"")</f>
        <v/>
      </c>
      <c r="AN101" s="14" t="str">
        <f>IF(N101=1,'8 -Datos de referencia'!$B$17-('3- Datos generales'!$B$4-O101),"")</f>
        <v/>
      </c>
      <c r="AO101" s="14" t="str">
        <f>IF(P101=1,'8 -Datos de referencia'!$B$18-('3- Datos generales'!$B$4-Q101),"")</f>
        <v/>
      </c>
      <c r="AP101" s="14" t="str">
        <f>IF(R101=1,'8 -Datos de referencia'!$B$19-('3- Datos generales'!$B$4-S101),"")</f>
        <v/>
      </c>
      <c r="AQ101" s="14" t="str">
        <f>IF(T101=1,'8 -Datos de referencia'!$B$20-('3- Datos generales'!$B$4-U101),"")</f>
        <v/>
      </c>
      <c r="AR101" s="14" t="str">
        <f>IF(V101=1,'8 -Datos de referencia'!$B$21-('3- Datos generales'!$B$4-W101),"")</f>
        <v/>
      </c>
      <c r="AS101" s="14" t="str">
        <f>IF(X101=1,'8 -Datos de referencia'!$B$22-('3- Datos generales'!$B$4-Y101),"")</f>
        <v/>
      </c>
      <c r="AT101" s="14" t="str">
        <f>IF(Z101=1,'8 -Datos de referencia'!$B$23-('3- Datos generales'!$B$4-AA101),"")</f>
        <v/>
      </c>
      <c r="AU101" s="26" t="str">
        <f>IF(AB101=1,'8 -Datos de referencia'!$B$24-('3- Datos generales'!$B$4-AC101),"")</f>
        <v/>
      </c>
      <c r="AV101" s="15" t="str">
        <f t="shared" si="7"/>
        <v>n/a</v>
      </c>
      <c r="AW101" s="14" t="str">
        <f t="shared" si="8"/>
        <v>Bajo Riesgo</v>
      </c>
      <c r="AX101" s="14" t="str">
        <f t="shared" si="9"/>
        <v>n/a</v>
      </c>
      <c r="AY101" s="26" t="str">
        <f t="shared" si="10"/>
        <v>n/a</v>
      </c>
    </row>
    <row r="102" spans="2:51" x14ac:dyDescent="0.25">
      <c r="B102" s="15"/>
      <c r="C102" s="59">
        <f>'2-Datos generales comunidades'!A100</f>
        <v>0</v>
      </c>
      <c r="D102" s="175">
        <f>'2-Datos generales comunidades'!B100</f>
        <v>0</v>
      </c>
      <c r="E102" s="59">
        <f>'2-Datos generales comunidades'!C100</f>
        <v>0</v>
      </c>
      <c r="F102" s="14">
        <f>'2-Datos generales comunidades'!G100</f>
        <v>0</v>
      </c>
      <c r="G102" s="14">
        <f>'2-Datos generales comunidades'!F100</f>
        <v>0</v>
      </c>
      <c r="H102" s="14">
        <f>'2-Datos generales comunidades'!E100</f>
        <v>0</v>
      </c>
      <c r="I102" s="14" t="str">
        <f>IF('2-Datos generales comunidades'!D100="Gravity Fed System with Pump","bombeo",IF('2-Datos generales comunidades'!D100="Gravity Fed System","gravedad",IF(ISBLANK('2-Datos generales comunidades'!H100),"sin dato",IF(ISBLANK('2-Datos generales comunidades'!D100),"sin sistema","otro"))))</f>
        <v>sin dato</v>
      </c>
      <c r="J102" s="14" t="str">
        <f>IF(ISBLANK('2-Datos generales comunidades'!I100),"",'2-Datos generales comunidades'!I100)</f>
        <v/>
      </c>
      <c r="K102" s="68" t="str">
        <f>IF(ISBLANK('2-Datos generales comunidades'!H100),"",'2-Datos generales comunidades'!H100)</f>
        <v/>
      </c>
      <c r="L102" s="179"/>
      <c r="M102" s="181"/>
      <c r="N102" s="181"/>
      <c r="O102" s="181"/>
      <c r="P102" s="181"/>
      <c r="Q102" s="181"/>
      <c r="R102" s="181"/>
      <c r="S102" s="181"/>
      <c r="T102" s="181"/>
      <c r="U102" s="181"/>
      <c r="V102" s="181"/>
      <c r="W102" s="181"/>
      <c r="X102" s="181"/>
      <c r="Y102" s="181"/>
      <c r="Z102" s="181"/>
      <c r="AA102" s="181"/>
      <c r="AB102" s="181"/>
      <c r="AC102" s="182"/>
      <c r="AD102" s="183"/>
      <c r="AE102" s="184"/>
      <c r="AF102" s="184"/>
      <c r="AG102" s="184"/>
      <c r="AH102" s="184"/>
      <c r="AI102" s="184"/>
      <c r="AJ102" s="184"/>
      <c r="AK102" s="184"/>
      <c r="AL102" s="185"/>
      <c r="AM102" s="15" t="str">
        <f>IF(L102=1,'8 -Datos de referencia'!$B$16-('3- Datos generales'!$B$4-M102),"")</f>
        <v/>
      </c>
      <c r="AN102" s="14" t="str">
        <f>IF(N102=1,'8 -Datos de referencia'!$B$17-('3- Datos generales'!$B$4-O102),"")</f>
        <v/>
      </c>
      <c r="AO102" s="14" t="str">
        <f>IF(P102=1,'8 -Datos de referencia'!$B$18-('3- Datos generales'!$B$4-Q102),"")</f>
        <v/>
      </c>
      <c r="AP102" s="14" t="str">
        <f>IF(R102=1,'8 -Datos de referencia'!$B$19-('3- Datos generales'!$B$4-S102),"")</f>
        <v/>
      </c>
      <c r="AQ102" s="14" t="str">
        <f>IF(T102=1,'8 -Datos de referencia'!$B$20-('3- Datos generales'!$B$4-U102),"")</f>
        <v/>
      </c>
      <c r="AR102" s="14" t="str">
        <f>IF(V102=1,'8 -Datos de referencia'!$B$21-('3- Datos generales'!$B$4-W102),"")</f>
        <v/>
      </c>
      <c r="AS102" s="14" t="str">
        <f>IF(X102=1,'8 -Datos de referencia'!$B$22-('3- Datos generales'!$B$4-Y102),"")</f>
        <v/>
      </c>
      <c r="AT102" s="14" t="str">
        <f>IF(Z102=1,'8 -Datos de referencia'!$B$23-('3- Datos generales'!$B$4-AA102),"")</f>
        <v/>
      </c>
      <c r="AU102" s="26" t="str">
        <f>IF(AB102=1,'8 -Datos de referencia'!$B$24-('3- Datos generales'!$B$4-AC102),"")</f>
        <v/>
      </c>
      <c r="AV102" s="15" t="str">
        <f t="shared" si="7"/>
        <v>n/a</v>
      </c>
      <c r="AW102" s="14" t="str">
        <f t="shared" si="8"/>
        <v>Bajo Riesgo</v>
      </c>
      <c r="AX102" s="14" t="str">
        <f t="shared" si="9"/>
        <v>n/a</v>
      </c>
      <c r="AY102" s="26" t="str">
        <f t="shared" si="10"/>
        <v>n/a</v>
      </c>
    </row>
    <row r="103" spans="2:51" x14ac:dyDescent="0.25">
      <c r="B103" s="15"/>
      <c r="C103" s="59">
        <f>'2-Datos generales comunidades'!A101</f>
        <v>0</v>
      </c>
      <c r="D103" s="175">
        <f>'2-Datos generales comunidades'!B101</f>
        <v>0</v>
      </c>
      <c r="E103" s="59">
        <f>'2-Datos generales comunidades'!C101</f>
        <v>0</v>
      </c>
      <c r="F103" s="14">
        <f>'2-Datos generales comunidades'!G101</f>
        <v>0</v>
      </c>
      <c r="G103" s="14">
        <f>'2-Datos generales comunidades'!F101</f>
        <v>0</v>
      </c>
      <c r="H103" s="14">
        <f>'2-Datos generales comunidades'!E101</f>
        <v>0</v>
      </c>
      <c r="I103" s="14" t="str">
        <f>IF('2-Datos generales comunidades'!D101="Gravity Fed System with Pump","bombeo",IF('2-Datos generales comunidades'!D101="Gravity Fed System","gravedad",IF(ISBLANK('2-Datos generales comunidades'!H101),"sin dato",IF(ISBLANK('2-Datos generales comunidades'!D101),"sin sistema","otro"))))</f>
        <v>sin dato</v>
      </c>
      <c r="J103" s="14" t="str">
        <f>IF(ISBLANK('2-Datos generales comunidades'!I101),"",'2-Datos generales comunidades'!I101)</f>
        <v/>
      </c>
      <c r="K103" s="68" t="str">
        <f>IF(ISBLANK('2-Datos generales comunidades'!H101),"",'2-Datos generales comunidades'!H101)</f>
        <v/>
      </c>
      <c r="L103" s="179"/>
      <c r="M103" s="181"/>
      <c r="N103" s="181"/>
      <c r="O103" s="181"/>
      <c r="P103" s="181"/>
      <c r="Q103" s="181"/>
      <c r="R103" s="181"/>
      <c r="S103" s="181"/>
      <c r="T103" s="181"/>
      <c r="U103" s="181"/>
      <c r="V103" s="181"/>
      <c r="W103" s="181"/>
      <c r="X103" s="181"/>
      <c r="Y103" s="181"/>
      <c r="Z103" s="181"/>
      <c r="AA103" s="181"/>
      <c r="AB103" s="181"/>
      <c r="AC103" s="182"/>
      <c r="AD103" s="183"/>
      <c r="AE103" s="184"/>
      <c r="AF103" s="184"/>
      <c r="AG103" s="184"/>
      <c r="AH103" s="184"/>
      <c r="AI103" s="184"/>
      <c r="AJ103" s="184"/>
      <c r="AK103" s="184"/>
      <c r="AL103" s="185"/>
      <c r="AM103" s="15" t="str">
        <f>IF(L103=1,'8 -Datos de referencia'!$B$16-('3- Datos generales'!$B$4-M103),"")</f>
        <v/>
      </c>
      <c r="AN103" s="14" t="str">
        <f>IF(N103=1,'8 -Datos de referencia'!$B$17-('3- Datos generales'!$B$4-O103),"")</f>
        <v/>
      </c>
      <c r="AO103" s="14" t="str">
        <f>IF(P103=1,'8 -Datos de referencia'!$B$18-('3- Datos generales'!$B$4-Q103),"")</f>
        <v/>
      </c>
      <c r="AP103" s="14" t="str">
        <f>IF(R103=1,'8 -Datos de referencia'!$B$19-('3- Datos generales'!$B$4-S103),"")</f>
        <v/>
      </c>
      <c r="AQ103" s="14" t="str">
        <f>IF(T103=1,'8 -Datos de referencia'!$B$20-('3- Datos generales'!$B$4-U103),"")</f>
        <v/>
      </c>
      <c r="AR103" s="14" t="str">
        <f>IF(V103=1,'8 -Datos de referencia'!$B$21-('3- Datos generales'!$B$4-W103),"")</f>
        <v/>
      </c>
      <c r="AS103" s="14" t="str">
        <f>IF(X103=1,'8 -Datos de referencia'!$B$22-('3- Datos generales'!$B$4-Y103),"")</f>
        <v/>
      </c>
      <c r="AT103" s="14" t="str">
        <f>IF(Z103=1,'8 -Datos de referencia'!$B$23-('3- Datos generales'!$B$4-AA103),"")</f>
        <v/>
      </c>
      <c r="AU103" s="26" t="str">
        <f>IF(AB103=1,'8 -Datos de referencia'!$B$24-('3- Datos generales'!$B$4-AC103),"")</f>
        <v/>
      </c>
      <c r="AV103" s="15" t="str">
        <f t="shared" si="7"/>
        <v>n/a</v>
      </c>
      <c r="AW103" s="14" t="str">
        <f t="shared" si="8"/>
        <v>Bajo Riesgo</v>
      </c>
      <c r="AX103" s="14" t="str">
        <f t="shared" si="9"/>
        <v>n/a</v>
      </c>
      <c r="AY103" s="26" t="str">
        <f t="shared" si="10"/>
        <v>n/a</v>
      </c>
    </row>
    <row r="104" spans="2:51" x14ac:dyDescent="0.25">
      <c r="B104" s="15"/>
      <c r="C104" s="59">
        <f>'2-Datos generales comunidades'!A102</f>
        <v>0</v>
      </c>
      <c r="D104" s="175">
        <f>'2-Datos generales comunidades'!B102</f>
        <v>0</v>
      </c>
      <c r="E104" s="59">
        <f>'2-Datos generales comunidades'!C102</f>
        <v>0</v>
      </c>
      <c r="F104" s="14">
        <f>'2-Datos generales comunidades'!G102</f>
        <v>0</v>
      </c>
      <c r="G104" s="14">
        <f>'2-Datos generales comunidades'!F102</f>
        <v>0</v>
      </c>
      <c r="H104" s="14">
        <f>'2-Datos generales comunidades'!E102</f>
        <v>0</v>
      </c>
      <c r="I104" s="14" t="str">
        <f>IF('2-Datos generales comunidades'!D102="Gravity Fed System with Pump","bombeo",IF('2-Datos generales comunidades'!D102="Gravity Fed System","gravedad",IF(ISBLANK('2-Datos generales comunidades'!H102),"sin dato",IF(ISBLANK('2-Datos generales comunidades'!D102),"sin sistema","otro"))))</f>
        <v>sin dato</v>
      </c>
      <c r="J104" s="14" t="str">
        <f>IF(ISBLANK('2-Datos generales comunidades'!I102),"",'2-Datos generales comunidades'!I102)</f>
        <v/>
      </c>
      <c r="K104" s="68" t="str">
        <f>IF(ISBLANK('2-Datos generales comunidades'!H102),"",'2-Datos generales comunidades'!H102)</f>
        <v/>
      </c>
      <c r="L104" s="179"/>
      <c r="M104" s="181"/>
      <c r="N104" s="181"/>
      <c r="O104" s="181"/>
      <c r="P104" s="181"/>
      <c r="Q104" s="181"/>
      <c r="R104" s="181"/>
      <c r="S104" s="181"/>
      <c r="T104" s="181"/>
      <c r="U104" s="181"/>
      <c r="V104" s="181"/>
      <c r="W104" s="181"/>
      <c r="X104" s="181"/>
      <c r="Y104" s="181"/>
      <c r="Z104" s="181"/>
      <c r="AA104" s="181"/>
      <c r="AB104" s="181"/>
      <c r="AC104" s="182"/>
      <c r="AD104" s="183"/>
      <c r="AE104" s="184"/>
      <c r="AF104" s="184"/>
      <c r="AG104" s="184"/>
      <c r="AH104" s="184"/>
      <c r="AI104" s="184"/>
      <c r="AJ104" s="184"/>
      <c r="AK104" s="184"/>
      <c r="AL104" s="185"/>
      <c r="AM104" s="15" t="str">
        <f>IF(L104=1,'8 -Datos de referencia'!$B$16-('3- Datos generales'!$B$4-M104),"")</f>
        <v/>
      </c>
      <c r="AN104" s="14" t="str">
        <f>IF(N104=1,'8 -Datos de referencia'!$B$17-('3- Datos generales'!$B$4-O104),"")</f>
        <v/>
      </c>
      <c r="AO104" s="14" t="str">
        <f>IF(P104=1,'8 -Datos de referencia'!$B$18-('3- Datos generales'!$B$4-Q104),"")</f>
        <v/>
      </c>
      <c r="AP104" s="14" t="str">
        <f>IF(R104=1,'8 -Datos de referencia'!$B$19-('3- Datos generales'!$B$4-S104),"")</f>
        <v/>
      </c>
      <c r="AQ104" s="14" t="str">
        <f>IF(T104=1,'8 -Datos de referencia'!$B$20-('3- Datos generales'!$B$4-U104),"")</f>
        <v/>
      </c>
      <c r="AR104" s="14" t="str">
        <f>IF(V104=1,'8 -Datos de referencia'!$B$21-('3- Datos generales'!$B$4-W104),"")</f>
        <v/>
      </c>
      <c r="AS104" s="14" t="str">
        <f>IF(X104=1,'8 -Datos de referencia'!$B$22-('3- Datos generales'!$B$4-Y104),"")</f>
        <v/>
      </c>
      <c r="AT104" s="14" t="str">
        <f>IF(Z104=1,'8 -Datos de referencia'!$B$23-('3- Datos generales'!$B$4-AA104),"")</f>
        <v/>
      </c>
      <c r="AU104" s="26" t="str">
        <f>IF(AB104=1,'8 -Datos de referencia'!$B$24-('3- Datos generales'!$B$4-AC104),"")</f>
        <v/>
      </c>
      <c r="AV104" s="15" t="str">
        <f t="shared" si="7"/>
        <v>n/a</v>
      </c>
      <c r="AW104" s="14" t="str">
        <f t="shared" si="8"/>
        <v>Bajo Riesgo</v>
      </c>
      <c r="AX104" s="14" t="str">
        <f t="shared" si="9"/>
        <v>n/a</v>
      </c>
      <c r="AY104" s="26" t="str">
        <f t="shared" si="10"/>
        <v>n/a</v>
      </c>
    </row>
    <row r="105" spans="2:51" x14ac:dyDescent="0.25">
      <c r="B105" s="15"/>
      <c r="C105" s="59">
        <f>'2-Datos generales comunidades'!A103</f>
        <v>0</v>
      </c>
      <c r="D105" s="175">
        <f>'2-Datos generales comunidades'!B103</f>
        <v>0</v>
      </c>
      <c r="E105" s="59">
        <f>'2-Datos generales comunidades'!C103</f>
        <v>0</v>
      </c>
      <c r="F105" s="14">
        <f>'2-Datos generales comunidades'!G103</f>
        <v>0</v>
      </c>
      <c r="G105" s="14">
        <f>'2-Datos generales comunidades'!F103</f>
        <v>0</v>
      </c>
      <c r="H105" s="14">
        <f>'2-Datos generales comunidades'!E103</f>
        <v>0</v>
      </c>
      <c r="I105" s="14" t="str">
        <f>IF('2-Datos generales comunidades'!D103="Gravity Fed System with Pump","bombeo",IF('2-Datos generales comunidades'!D103="Gravity Fed System","gravedad",IF(ISBLANK('2-Datos generales comunidades'!H103),"sin dato",IF(ISBLANK('2-Datos generales comunidades'!D103),"sin sistema","otro"))))</f>
        <v>sin dato</v>
      </c>
      <c r="J105" s="14" t="str">
        <f>IF(ISBLANK('2-Datos generales comunidades'!I103),"",'2-Datos generales comunidades'!I103)</f>
        <v/>
      </c>
      <c r="K105" s="68" t="str">
        <f>IF(ISBLANK('2-Datos generales comunidades'!H103),"",'2-Datos generales comunidades'!H103)</f>
        <v/>
      </c>
      <c r="L105" s="179"/>
      <c r="M105" s="181"/>
      <c r="N105" s="181"/>
      <c r="O105" s="181"/>
      <c r="P105" s="181"/>
      <c r="Q105" s="181"/>
      <c r="R105" s="181"/>
      <c r="S105" s="181"/>
      <c r="T105" s="181"/>
      <c r="U105" s="181"/>
      <c r="V105" s="181"/>
      <c r="W105" s="181"/>
      <c r="X105" s="181"/>
      <c r="Y105" s="181"/>
      <c r="Z105" s="181"/>
      <c r="AA105" s="181"/>
      <c r="AB105" s="181"/>
      <c r="AC105" s="182"/>
      <c r="AD105" s="183"/>
      <c r="AE105" s="184"/>
      <c r="AF105" s="184"/>
      <c r="AG105" s="184"/>
      <c r="AH105" s="184"/>
      <c r="AI105" s="184"/>
      <c r="AJ105" s="184"/>
      <c r="AK105" s="184"/>
      <c r="AL105" s="185"/>
      <c r="AM105" s="15" t="str">
        <f>IF(L105=1,'8 -Datos de referencia'!$B$16-('3- Datos generales'!$B$4-M105),"")</f>
        <v/>
      </c>
      <c r="AN105" s="14" t="str">
        <f>IF(N105=1,'8 -Datos de referencia'!$B$17-('3- Datos generales'!$B$4-O105),"")</f>
        <v/>
      </c>
      <c r="AO105" s="14" t="str">
        <f>IF(P105=1,'8 -Datos de referencia'!$B$18-('3- Datos generales'!$B$4-Q105),"")</f>
        <v/>
      </c>
      <c r="AP105" s="14" t="str">
        <f>IF(R105=1,'8 -Datos de referencia'!$B$19-('3- Datos generales'!$B$4-S105),"")</f>
        <v/>
      </c>
      <c r="AQ105" s="14" t="str">
        <f>IF(T105=1,'8 -Datos de referencia'!$B$20-('3- Datos generales'!$B$4-U105),"")</f>
        <v/>
      </c>
      <c r="AR105" s="14" t="str">
        <f>IF(V105=1,'8 -Datos de referencia'!$B$21-('3- Datos generales'!$B$4-W105),"")</f>
        <v/>
      </c>
      <c r="AS105" s="14" t="str">
        <f>IF(X105=1,'8 -Datos de referencia'!$B$22-('3- Datos generales'!$B$4-Y105),"")</f>
        <v/>
      </c>
      <c r="AT105" s="14" t="str">
        <f>IF(Z105=1,'8 -Datos de referencia'!$B$23-('3- Datos generales'!$B$4-AA105),"")</f>
        <v/>
      </c>
      <c r="AU105" s="26" t="str">
        <f>IF(AB105=1,'8 -Datos de referencia'!$B$24-('3- Datos generales'!$B$4-AC105),"")</f>
        <v/>
      </c>
      <c r="AV105" s="15" t="str">
        <f t="shared" si="7"/>
        <v>n/a</v>
      </c>
      <c r="AW105" s="14" t="str">
        <f t="shared" si="8"/>
        <v>Bajo Riesgo</v>
      </c>
      <c r="AX105" s="14" t="str">
        <f t="shared" si="9"/>
        <v>n/a</v>
      </c>
      <c r="AY105" s="26" t="str">
        <f t="shared" si="10"/>
        <v>n/a</v>
      </c>
    </row>
    <row r="106" spans="2:51" x14ac:dyDescent="0.25">
      <c r="B106" s="15"/>
      <c r="C106" s="59">
        <f>'2-Datos generales comunidades'!A104</f>
        <v>0</v>
      </c>
      <c r="D106" s="175">
        <f>'2-Datos generales comunidades'!B104</f>
        <v>0</v>
      </c>
      <c r="E106" s="59">
        <f>'2-Datos generales comunidades'!C104</f>
        <v>0</v>
      </c>
      <c r="F106" s="14">
        <f>'2-Datos generales comunidades'!G104</f>
        <v>0</v>
      </c>
      <c r="G106" s="14">
        <f>'2-Datos generales comunidades'!F104</f>
        <v>0</v>
      </c>
      <c r="H106" s="14">
        <f>'2-Datos generales comunidades'!E104</f>
        <v>0</v>
      </c>
      <c r="I106" s="14" t="str">
        <f>IF('2-Datos generales comunidades'!D104="Gravity Fed System with Pump","bombeo",IF('2-Datos generales comunidades'!D104="Gravity Fed System","gravedad",IF(ISBLANK('2-Datos generales comunidades'!H104),"sin dato",IF(ISBLANK('2-Datos generales comunidades'!D104),"sin sistema","otro"))))</f>
        <v>sin dato</v>
      </c>
      <c r="J106" s="14" t="str">
        <f>IF(ISBLANK('2-Datos generales comunidades'!I104),"",'2-Datos generales comunidades'!I104)</f>
        <v/>
      </c>
      <c r="K106" s="68" t="str">
        <f>IF(ISBLANK('2-Datos generales comunidades'!H104),"",'2-Datos generales comunidades'!H104)</f>
        <v/>
      </c>
      <c r="L106" s="179"/>
      <c r="M106" s="181"/>
      <c r="N106" s="181"/>
      <c r="O106" s="181"/>
      <c r="P106" s="181"/>
      <c r="Q106" s="181"/>
      <c r="R106" s="181"/>
      <c r="S106" s="181"/>
      <c r="T106" s="181"/>
      <c r="U106" s="181"/>
      <c r="V106" s="181"/>
      <c r="W106" s="181"/>
      <c r="X106" s="181"/>
      <c r="Y106" s="181"/>
      <c r="Z106" s="181"/>
      <c r="AA106" s="181"/>
      <c r="AB106" s="181"/>
      <c r="AC106" s="182"/>
      <c r="AD106" s="183"/>
      <c r="AE106" s="184"/>
      <c r="AF106" s="184"/>
      <c r="AG106" s="184"/>
      <c r="AH106" s="184"/>
      <c r="AI106" s="184"/>
      <c r="AJ106" s="184"/>
      <c r="AK106" s="184"/>
      <c r="AL106" s="185"/>
      <c r="AM106" s="15" t="str">
        <f>IF(L106=1,'8 -Datos de referencia'!$B$16-('3- Datos generales'!$B$4-M106),"")</f>
        <v/>
      </c>
      <c r="AN106" s="14" t="str">
        <f>IF(N106=1,'8 -Datos de referencia'!$B$17-('3- Datos generales'!$B$4-O106),"")</f>
        <v/>
      </c>
      <c r="AO106" s="14" t="str">
        <f>IF(P106=1,'8 -Datos de referencia'!$B$18-('3- Datos generales'!$B$4-Q106),"")</f>
        <v/>
      </c>
      <c r="AP106" s="14" t="str">
        <f>IF(R106=1,'8 -Datos de referencia'!$B$19-('3- Datos generales'!$B$4-S106),"")</f>
        <v/>
      </c>
      <c r="AQ106" s="14" t="str">
        <f>IF(T106=1,'8 -Datos de referencia'!$B$20-('3- Datos generales'!$B$4-U106),"")</f>
        <v/>
      </c>
      <c r="AR106" s="14" t="str">
        <f>IF(V106=1,'8 -Datos de referencia'!$B$21-('3- Datos generales'!$B$4-W106),"")</f>
        <v/>
      </c>
      <c r="AS106" s="14" t="str">
        <f>IF(X106=1,'8 -Datos de referencia'!$B$22-('3- Datos generales'!$B$4-Y106),"")</f>
        <v/>
      </c>
      <c r="AT106" s="14" t="str">
        <f>IF(Z106=1,'8 -Datos de referencia'!$B$23-('3- Datos generales'!$B$4-AA106),"")</f>
        <v/>
      </c>
      <c r="AU106" s="26" t="str">
        <f>IF(AB106=1,'8 -Datos de referencia'!$B$24-('3- Datos generales'!$B$4-AC106),"")</f>
        <v/>
      </c>
      <c r="AV106" s="15" t="str">
        <f t="shared" si="7"/>
        <v>n/a</v>
      </c>
      <c r="AW106" s="14" t="str">
        <f t="shared" si="8"/>
        <v>Bajo Riesgo</v>
      </c>
      <c r="AX106" s="14" t="str">
        <f t="shared" si="9"/>
        <v>n/a</v>
      </c>
      <c r="AY106" s="26" t="str">
        <f t="shared" si="10"/>
        <v>n/a</v>
      </c>
    </row>
    <row r="107" spans="2:51" x14ac:dyDescent="0.25">
      <c r="B107" s="15"/>
      <c r="C107" s="59">
        <f>'2-Datos generales comunidades'!A105</f>
        <v>0</v>
      </c>
      <c r="D107" s="175">
        <f>'2-Datos generales comunidades'!B105</f>
        <v>0</v>
      </c>
      <c r="E107" s="59">
        <f>'2-Datos generales comunidades'!C105</f>
        <v>0</v>
      </c>
      <c r="F107" s="14">
        <f>'2-Datos generales comunidades'!G105</f>
        <v>0</v>
      </c>
      <c r="G107" s="14">
        <f>'2-Datos generales comunidades'!F105</f>
        <v>0</v>
      </c>
      <c r="H107" s="14">
        <f>'2-Datos generales comunidades'!E105</f>
        <v>0</v>
      </c>
      <c r="I107" s="14" t="str">
        <f>IF('2-Datos generales comunidades'!D105="Gravity Fed System with Pump","bombeo",IF('2-Datos generales comunidades'!D105="Gravity Fed System","gravedad",IF(ISBLANK('2-Datos generales comunidades'!H105),"sin dato",IF(ISBLANK('2-Datos generales comunidades'!D105),"sin sistema","otro"))))</f>
        <v>sin dato</v>
      </c>
      <c r="J107" s="14" t="str">
        <f>IF(ISBLANK('2-Datos generales comunidades'!I105),"",'2-Datos generales comunidades'!I105)</f>
        <v/>
      </c>
      <c r="K107" s="68" t="str">
        <f>IF(ISBLANK('2-Datos generales comunidades'!H105),"",'2-Datos generales comunidades'!H105)</f>
        <v/>
      </c>
      <c r="L107" s="179"/>
      <c r="M107" s="181"/>
      <c r="N107" s="181"/>
      <c r="O107" s="181"/>
      <c r="P107" s="181"/>
      <c r="Q107" s="181"/>
      <c r="R107" s="181"/>
      <c r="S107" s="181"/>
      <c r="T107" s="181"/>
      <c r="U107" s="181"/>
      <c r="V107" s="181"/>
      <c r="W107" s="181"/>
      <c r="X107" s="181"/>
      <c r="Y107" s="181"/>
      <c r="Z107" s="181"/>
      <c r="AA107" s="181"/>
      <c r="AB107" s="181"/>
      <c r="AC107" s="182"/>
      <c r="AD107" s="183"/>
      <c r="AE107" s="184"/>
      <c r="AF107" s="184"/>
      <c r="AG107" s="184"/>
      <c r="AH107" s="184"/>
      <c r="AI107" s="184"/>
      <c r="AJ107" s="184"/>
      <c r="AK107" s="184"/>
      <c r="AL107" s="185"/>
      <c r="AM107" s="15" t="str">
        <f>IF(L107=1,'8 -Datos de referencia'!$B$16-('3- Datos generales'!$B$4-M107),"")</f>
        <v/>
      </c>
      <c r="AN107" s="14" t="str">
        <f>IF(N107=1,'8 -Datos de referencia'!$B$17-('3- Datos generales'!$B$4-O107),"")</f>
        <v/>
      </c>
      <c r="AO107" s="14" t="str">
        <f>IF(P107=1,'8 -Datos de referencia'!$B$18-('3- Datos generales'!$B$4-Q107),"")</f>
        <v/>
      </c>
      <c r="AP107" s="14" t="str">
        <f>IF(R107=1,'8 -Datos de referencia'!$B$19-('3- Datos generales'!$B$4-S107),"")</f>
        <v/>
      </c>
      <c r="AQ107" s="14" t="str">
        <f>IF(T107=1,'8 -Datos de referencia'!$B$20-('3- Datos generales'!$B$4-U107),"")</f>
        <v/>
      </c>
      <c r="AR107" s="14" t="str">
        <f>IF(V107=1,'8 -Datos de referencia'!$B$21-('3- Datos generales'!$B$4-W107),"")</f>
        <v/>
      </c>
      <c r="AS107" s="14" t="str">
        <f>IF(X107=1,'8 -Datos de referencia'!$B$22-('3- Datos generales'!$B$4-Y107),"")</f>
        <v/>
      </c>
      <c r="AT107" s="14" t="str">
        <f>IF(Z107=1,'8 -Datos de referencia'!$B$23-('3- Datos generales'!$B$4-AA107),"")</f>
        <v/>
      </c>
      <c r="AU107" s="26" t="str">
        <f>IF(AB107=1,'8 -Datos de referencia'!$B$24-('3- Datos generales'!$B$4-AC107),"")</f>
        <v/>
      </c>
      <c r="AV107" s="15" t="str">
        <f t="shared" si="7"/>
        <v>n/a</v>
      </c>
      <c r="AW107" s="14" t="str">
        <f t="shared" si="8"/>
        <v>Bajo Riesgo</v>
      </c>
      <c r="AX107" s="14" t="str">
        <f t="shared" si="9"/>
        <v>n/a</v>
      </c>
      <c r="AY107" s="26" t="str">
        <f t="shared" si="10"/>
        <v>n/a</v>
      </c>
    </row>
    <row r="108" spans="2:51" x14ac:dyDescent="0.25">
      <c r="B108" s="15"/>
      <c r="C108" s="59">
        <f>'2-Datos generales comunidades'!A106</f>
        <v>0</v>
      </c>
      <c r="D108" s="175">
        <f>'2-Datos generales comunidades'!B106</f>
        <v>0</v>
      </c>
      <c r="E108" s="59">
        <f>'2-Datos generales comunidades'!C106</f>
        <v>0</v>
      </c>
      <c r="F108" s="14">
        <f>'2-Datos generales comunidades'!G106</f>
        <v>0</v>
      </c>
      <c r="G108" s="14">
        <f>'2-Datos generales comunidades'!F106</f>
        <v>0</v>
      </c>
      <c r="H108" s="14">
        <f>'2-Datos generales comunidades'!E106</f>
        <v>0</v>
      </c>
      <c r="I108" s="14" t="str">
        <f>IF('2-Datos generales comunidades'!D106="Gravity Fed System with Pump","bombeo",IF('2-Datos generales comunidades'!D106="Gravity Fed System","gravedad",IF(ISBLANK('2-Datos generales comunidades'!H106),"sin dato",IF(ISBLANK('2-Datos generales comunidades'!D106),"sin sistema","otro"))))</f>
        <v>sin dato</v>
      </c>
      <c r="J108" s="14" t="str">
        <f>IF(ISBLANK('2-Datos generales comunidades'!I106),"",'2-Datos generales comunidades'!I106)</f>
        <v/>
      </c>
      <c r="K108" s="68" t="str">
        <f>IF(ISBLANK('2-Datos generales comunidades'!H106),"",'2-Datos generales comunidades'!H106)</f>
        <v/>
      </c>
      <c r="L108" s="179"/>
      <c r="M108" s="181"/>
      <c r="N108" s="181"/>
      <c r="O108" s="181"/>
      <c r="P108" s="181"/>
      <c r="Q108" s="181"/>
      <c r="R108" s="181"/>
      <c r="S108" s="181"/>
      <c r="T108" s="181"/>
      <c r="U108" s="181"/>
      <c r="V108" s="181"/>
      <c r="W108" s="181"/>
      <c r="X108" s="181"/>
      <c r="Y108" s="181"/>
      <c r="Z108" s="181"/>
      <c r="AA108" s="181"/>
      <c r="AB108" s="181"/>
      <c r="AC108" s="182"/>
      <c r="AD108" s="183"/>
      <c r="AE108" s="184"/>
      <c r="AF108" s="184"/>
      <c r="AG108" s="184"/>
      <c r="AH108" s="184"/>
      <c r="AI108" s="184"/>
      <c r="AJ108" s="184"/>
      <c r="AK108" s="184"/>
      <c r="AL108" s="185"/>
      <c r="AM108" s="15" t="str">
        <f>IF(L108=1,'8 -Datos de referencia'!$B$16-('3- Datos generales'!$B$4-M108),"")</f>
        <v/>
      </c>
      <c r="AN108" s="14" t="str">
        <f>IF(N108=1,'8 -Datos de referencia'!$B$17-('3- Datos generales'!$B$4-O108),"")</f>
        <v/>
      </c>
      <c r="AO108" s="14" t="str">
        <f>IF(P108=1,'8 -Datos de referencia'!$B$18-('3- Datos generales'!$B$4-Q108),"")</f>
        <v/>
      </c>
      <c r="AP108" s="14" t="str">
        <f>IF(R108=1,'8 -Datos de referencia'!$B$19-('3- Datos generales'!$B$4-S108),"")</f>
        <v/>
      </c>
      <c r="AQ108" s="14" t="str">
        <f>IF(T108=1,'8 -Datos de referencia'!$B$20-('3- Datos generales'!$B$4-U108),"")</f>
        <v/>
      </c>
      <c r="AR108" s="14" t="str">
        <f>IF(V108=1,'8 -Datos de referencia'!$B$21-('3- Datos generales'!$B$4-W108),"")</f>
        <v/>
      </c>
      <c r="AS108" s="14" t="str">
        <f>IF(X108=1,'8 -Datos de referencia'!$B$22-('3- Datos generales'!$B$4-Y108),"")</f>
        <v/>
      </c>
      <c r="AT108" s="14" t="str">
        <f>IF(Z108=1,'8 -Datos de referencia'!$B$23-('3- Datos generales'!$B$4-AA108),"")</f>
        <v/>
      </c>
      <c r="AU108" s="26" t="str">
        <f>IF(AB108=1,'8 -Datos de referencia'!$B$24-('3- Datos generales'!$B$4-AC108),"")</f>
        <v/>
      </c>
      <c r="AV108" s="15" t="str">
        <f t="shared" si="7"/>
        <v>n/a</v>
      </c>
      <c r="AW108" s="14" t="str">
        <f t="shared" si="8"/>
        <v>Bajo Riesgo</v>
      </c>
      <c r="AX108" s="14" t="str">
        <f t="shared" si="9"/>
        <v>n/a</v>
      </c>
      <c r="AY108" s="26" t="str">
        <f t="shared" si="10"/>
        <v>n/a</v>
      </c>
    </row>
    <row r="109" spans="2:51" x14ac:dyDescent="0.25">
      <c r="B109" s="15"/>
      <c r="C109" s="59">
        <f>'2-Datos generales comunidades'!A107</f>
        <v>0</v>
      </c>
      <c r="D109" s="175">
        <f>'2-Datos generales comunidades'!B107</f>
        <v>0</v>
      </c>
      <c r="E109" s="59">
        <f>'2-Datos generales comunidades'!C107</f>
        <v>0</v>
      </c>
      <c r="F109" s="14">
        <f>'2-Datos generales comunidades'!G107</f>
        <v>0</v>
      </c>
      <c r="G109" s="14">
        <f>'2-Datos generales comunidades'!F107</f>
        <v>0</v>
      </c>
      <c r="H109" s="14">
        <f>'2-Datos generales comunidades'!E107</f>
        <v>0</v>
      </c>
      <c r="I109" s="14" t="str">
        <f>IF('2-Datos generales comunidades'!D107="Gravity Fed System with Pump","bombeo",IF('2-Datos generales comunidades'!D107="Gravity Fed System","gravedad",IF(ISBLANK('2-Datos generales comunidades'!H107),"sin dato",IF(ISBLANK('2-Datos generales comunidades'!D107),"sin sistema","otro"))))</f>
        <v>sin dato</v>
      </c>
      <c r="J109" s="14" t="str">
        <f>IF(ISBLANK('2-Datos generales comunidades'!I107),"",'2-Datos generales comunidades'!I107)</f>
        <v/>
      </c>
      <c r="K109" s="68" t="str">
        <f>IF(ISBLANK('2-Datos generales comunidades'!H107),"",'2-Datos generales comunidades'!H107)</f>
        <v/>
      </c>
      <c r="L109" s="179"/>
      <c r="M109" s="181"/>
      <c r="N109" s="181"/>
      <c r="O109" s="181"/>
      <c r="P109" s="181"/>
      <c r="Q109" s="181"/>
      <c r="R109" s="181"/>
      <c r="S109" s="181"/>
      <c r="T109" s="181"/>
      <c r="U109" s="181"/>
      <c r="V109" s="181"/>
      <c r="W109" s="181"/>
      <c r="X109" s="181"/>
      <c r="Y109" s="181"/>
      <c r="Z109" s="181"/>
      <c r="AA109" s="181"/>
      <c r="AB109" s="181"/>
      <c r="AC109" s="182"/>
      <c r="AD109" s="183"/>
      <c r="AE109" s="184"/>
      <c r="AF109" s="184"/>
      <c r="AG109" s="184"/>
      <c r="AH109" s="184"/>
      <c r="AI109" s="184"/>
      <c r="AJ109" s="184"/>
      <c r="AK109" s="184"/>
      <c r="AL109" s="185"/>
      <c r="AM109" s="15" t="str">
        <f>IF(L109=1,'8 -Datos de referencia'!$B$16-('3- Datos generales'!$B$4-M109),"")</f>
        <v/>
      </c>
      <c r="AN109" s="14" t="str">
        <f>IF(N109=1,'8 -Datos de referencia'!$B$17-('3- Datos generales'!$B$4-O109),"")</f>
        <v/>
      </c>
      <c r="AO109" s="14" t="str">
        <f>IF(P109=1,'8 -Datos de referencia'!$B$18-('3- Datos generales'!$B$4-Q109),"")</f>
        <v/>
      </c>
      <c r="AP109" s="14" t="str">
        <f>IF(R109=1,'8 -Datos de referencia'!$B$19-('3- Datos generales'!$B$4-S109),"")</f>
        <v/>
      </c>
      <c r="AQ109" s="14" t="str">
        <f>IF(T109=1,'8 -Datos de referencia'!$B$20-('3- Datos generales'!$B$4-U109),"")</f>
        <v/>
      </c>
      <c r="AR109" s="14" t="str">
        <f>IF(V109=1,'8 -Datos de referencia'!$B$21-('3- Datos generales'!$B$4-W109),"")</f>
        <v/>
      </c>
      <c r="AS109" s="14" t="str">
        <f>IF(X109=1,'8 -Datos de referencia'!$B$22-('3- Datos generales'!$B$4-Y109),"")</f>
        <v/>
      </c>
      <c r="AT109" s="14" t="str">
        <f>IF(Z109=1,'8 -Datos de referencia'!$B$23-('3- Datos generales'!$B$4-AA109),"")</f>
        <v/>
      </c>
      <c r="AU109" s="26" t="str">
        <f>IF(AB109=1,'8 -Datos de referencia'!$B$24-('3- Datos generales'!$B$4-AC109),"")</f>
        <v/>
      </c>
      <c r="AV109" s="15" t="str">
        <f t="shared" si="7"/>
        <v>n/a</v>
      </c>
      <c r="AW109" s="14" t="str">
        <f t="shared" si="8"/>
        <v>Bajo Riesgo</v>
      </c>
      <c r="AX109" s="14" t="str">
        <f t="shared" si="9"/>
        <v>n/a</v>
      </c>
      <c r="AY109" s="26" t="str">
        <f t="shared" si="10"/>
        <v>n/a</v>
      </c>
    </row>
    <row r="110" spans="2:51" x14ac:dyDescent="0.25">
      <c r="B110" s="15"/>
      <c r="C110" s="59">
        <f>'2-Datos generales comunidades'!A108</f>
        <v>0</v>
      </c>
      <c r="D110" s="175">
        <f>'2-Datos generales comunidades'!B108</f>
        <v>0</v>
      </c>
      <c r="E110" s="59">
        <f>'2-Datos generales comunidades'!C108</f>
        <v>0</v>
      </c>
      <c r="F110" s="14">
        <f>'2-Datos generales comunidades'!G108</f>
        <v>0</v>
      </c>
      <c r="G110" s="14">
        <f>'2-Datos generales comunidades'!F108</f>
        <v>0</v>
      </c>
      <c r="H110" s="14">
        <f>'2-Datos generales comunidades'!E108</f>
        <v>0</v>
      </c>
      <c r="I110" s="14" t="str">
        <f>IF('2-Datos generales comunidades'!D108="Gravity Fed System with Pump","bombeo",IF('2-Datos generales comunidades'!D108="Gravity Fed System","gravedad",IF(ISBLANK('2-Datos generales comunidades'!H108),"sin dato",IF(ISBLANK('2-Datos generales comunidades'!D108),"sin sistema","otro"))))</f>
        <v>sin dato</v>
      </c>
      <c r="J110" s="14" t="str">
        <f>IF(ISBLANK('2-Datos generales comunidades'!I108),"",'2-Datos generales comunidades'!I108)</f>
        <v/>
      </c>
      <c r="K110" s="68" t="str">
        <f>IF(ISBLANK('2-Datos generales comunidades'!H108),"",'2-Datos generales comunidades'!H108)</f>
        <v/>
      </c>
      <c r="L110" s="179"/>
      <c r="M110" s="181"/>
      <c r="N110" s="181"/>
      <c r="O110" s="181"/>
      <c r="P110" s="181"/>
      <c r="Q110" s="181"/>
      <c r="R110" s="181"/>
      <c r="S110" s="181"/>
      <c r="T110" s="181"/>
      <c r="U110" s="181"/>
      <c r="V110" s="181"/>
      <c r="W110" s="181"/>
      <c r="X110" s="181"/>
      <c r="Y110" s="181"/>
      <c r="Z110" s="181"/>
      <c r="AA110" s="181"/>
      <c r="AB110" s="181"/>
      <c r="AC110" s="182"/>
      <c r="AD110" s="183"/>
      <c r="AE110" s="184"/>
      <c r="AF110" s="184"/>
      <c r="AG110" s="184"/>
      <c r="AH110" s="184"/>
      <c r="AI110" s="184"/>
      <c r="AJ110" s="184"/>
      <c r="AK110" s="184"/>
      <c r="AL110" s="185"/>
      <c r="AM110" s="15" t="str">
        <f>IF(L110=1,'8 -Datos de referencia'!$B$16-('3- Datos generales'!$B$4-M110),"")</f>
        <v/>
      </c>
      <c r="AN110" s="14" t="str">
        <f>IF(N110=1,'8 -Datos de referencia'!$B$17-('3- Datos generales'!$B$4-O110),"")</f>
        <v/>
      </c>
      <c r="AO110" s="14" t="str">
        <f>IF(P110=1,'8 -Datos de referencia'!$B$18-('3- Datos generales'!$B$4-Q110),"")</f>
        <v/>
      </c>
      <c r="AP110" s="14" t="str">
        <f>IF(R110=1,'8 -Datos de referencia'!$B$19-('3- Datos generales'!$B$4-S110),"")</f>
        <v/>
      </c>
      <c r="AQ110" s="14" t="str">
        <f>IF(T110=1,'8 -Datos de referencia'!$B$20-('3- Datos generales'!$B$4-U110),"")</f>
        <v/>
      </c>
      <c r="AR110" s="14" t="str">
        <f>IF(V110=1,'8 -Datos de referencia'!$B$21-('3- Datos generales'!$B$4-W110),"")</f>
        <v/>
      </c>
      <c r="AS110" s="14" t="str">
        <f>IF(X110=1,'8 -Datos de referencia'!$B$22-('3- Datos generales'!$B$4-Y110),"")</f>
        <v/>
      </c>
      <c r="AT110" s="14" t="str">
        <f>IF(Z110=1,'8 -Datos de referencia'!$B$23-('3- Datos generales'!$B$4-AA110),"")</f>
        <v/>
      </c>
      <c r="AU110" s="26" t="str">
        <f>IF(AB110=1,'8 -Datos de referencia'!$B$24-('3- Datos generales'!$B$4-AC110),"")</f>
        <v/>
      </c>
      <c r="AV110" s="15" t="str">
        <f t="shared" si="7"/>
        <v>n/a</v>
      </c>
      <c r="AW110" s="14" t="str">
        <f t="shared" si="8"/>
        <v>Bajo Riesgo</v>
      </c>
      <c r="AX110" s="14" t="str">
        <f t="shared" si="9"/>
        <v>n/a</v>
      </c>
      <c r="AY110" s="26" t="str">
        <f t="shared" si="10"/>
        <v>n/a</v>
      </c>
    </row>
    <row r="111" spans="2:51" x14ac:dyDescent="0.25">
      <c r="B111" s="15"/>
      <c r="C111" s="59">
        <f>'2-Datos generales comunidades'!A109</f>
        <v>0</v>
      </c>
      <c r="D111" s="175">
        <f>'2-Datos generales comunidades'!B109</f>
        <v>0</v>
      </c>
      <c r="E111" s="59">
        <f>'2-Datos generales comunidades'!C109</f>
        <v>0</v>
      </c>
      <c r="F111" s="14">
        <f>'2-Datos generales comunidades'!G109</f>
        <v>0</v>
      </c>
      <c r="G111" s="14">
        <f>'2-Datos generales comunidades'!F109</f>
        <v>0</v>
      </c>
      <c r="H111" s="14">
        <f>'2-Datos generales comunidades'!E109</f>
        <v>0</v>
      </c>
      <c r="I111" s="14" t="str">
        <f>IF('2-Datos generales comunidades'!D109="Gravity Fed System with Pump","bombeo",IF('2-Datos generales comunidades'!D109="Gravity Fed System","gravedad",IF(ISBLANK('2-Datos generales comunidades'!H109),"sin dato",IF(ISBLANK('2-Datos generales comunidades'!D109),"sin sistema","otro"))))</f>
        <v>sin dato</v>
      </c>
      <c r="J111" s="14" t="str">
        <f>IF(ISBLANK('2-Datos generales comunidades'!I109),"",'2-Datos generales comunidades'!I109)</f>
        <v/>
      </c>
      <c r="K111" s="68" t="str">
        <f>IF(ISBLANK('2-Datos generales comunidades'!H109),"",'2-Datos generales comunidades'!H109)</f>
        <v/>
      </c>
      <c r="L111" s="179"/>
      <c r="M111" s="181"/>
      <c r="N111" s="181"/>
      <c r="O111" s="181"/>
      <c r="P111" s="181"/>
      <c r="Q111" s="181"/>
      <c r="R111" s="181"/>
      <c r="S111" s="181"/>
      <c r="T111" s="181"/>
      <c r="U111" s="181"/>
      <c r="V111" s="181"/>
      <c r="W111" s="181"/>
      <c r="X111" s="181"/>
      <c r="Y111" s="181"/>
      <c r="Z111" s="181"/>
      <c r="AA111" s="181"/>
      <c r="AB111" s="181"/>
      <c r="AC111" s="182"/>
      <c r="AD111" s="183"/>
      <c r="AE111" s="184"/>
      <c r="AF111" s="184"/>
      <c r="AG111" s="184"/>
      <c r="AH111" s="184"/>
      <c r="AI111" s="184"/>
      <c r="AJ111" s="184"/>
      <c r="AK111" s="184"/>
      <c r="AL111" s="185"/>
      <c r="AM111" s="15" t="str">
        <f>IF(L111=1,'8 -Datos de referencia'!$B$16-('3- Datos generales'!$B$4-M111),"")</f>
        <v/>
      </c>
      <c r="AN111" s="14" t="str">
        <f>IF(N111=1,'8 -Datos de referencia'!$B$17-('3- Datos generales'!$B$4-O111),"")</f>
        <v/>
      </c>
      <c r="AO111" s="14" t="str">
        <f>IF(P111=1,'8 -Datos de referencia'!$B$18-('3- Datos generales'!$B$4-Q111),"")</f>
        <v/>
      </c>
      <c r="AP111" s="14" t="str">
        <f>IF(R111=1,'8 -Datos de referencia'!$B$19-('3- Datos generales'!$B$4-S111),"")</f>
        <v/>
      </c>
      <c r="AQ111" s="14" t="str">
        <f>IF(T111=1,'8 -Datos de referencia'!$B$20-('3- Datos generales'!$B$4-U111),"")</f>
        <v/>
      </c>
      <c r="AR111" s="14" t="str">
        <f>IF(V111=1,'8 -Datos de referencia'!$B$21-('3- Datos generales'!$B$4-W111),"")</f>
        <v/>
      </c>
      <c r="AS111" s="14" t="str">
        <f>IF(X111=1,'8 -Datos de referencia'!$B$22-('3- Datos generales'!$B$4-Y111),"")</f>
        <v/>
      </c>
      <c r="AT111" s="14" t="str">
        <f>IF(Z111=1,'8 -Datos de referencia'!$B$23-('3- Datos generales'!$B$4-AA111),"")</f>
        <v/>
      </c>
      <c r="AU111" s="26" t="str">
        <f>IF(AB111=1,'8 -Datos de referencia'!$B$24-('3- Datos generales'!$B$4-AC111),"")</f>
        <v/>
      </c>
      <c r="AV111" s="15" t="str">
        <f t="shared" si="7"/>
        <v>n/a</v>
      </c>
      <c r="AW111" s="14" t="str">
        <f t="shared" si="8"/>
        <v>Bajo Riesgo</v>
      </c>
      <c r="AX111" s="14" t="str">
        <f t="shared" si="9"/>
        <v>n/a</v>
      </c>
      <c r="AY111" s="26" t="str">
        <f t="shared" si="10"/>
        <v>n/a</v>
      </c>
    </row>
    <row r="112" spans="2:51" x14ac:dyDescent="0.25">
      <c r="B112" s="15"/>
      <c r="C112" s="59">
        <f>'2-Datos generales comunidades'!A110</f>
        <v>0</v>
      </c>
      <c r="D112" s="175">
        <f>'2-Datos generales comunidades'!B110</f>
        <v>0</v>
      </c>
      <c r="E112" s="59">
        <f>'2-Datos generales comunidades'!C110</f>
        <v>0</v>
      </c>
      <c r="F112" s="14">
        <f>'2-Datos generales comunidades'!G110</f>
        <v>0</v>
      </c>
      <c r="G112" s="14">
        <f>'2-Datos generales comunidades'!F110</f>
        <v>0</v>
      </c>
      <c r="H112" s="14">
        <f>'2-Datos generales comunidades'!E110</f>
        <v>0</v>
      </c>
      <c r="I112" s="14" t="str">
        <f>IF('2-Datos generales comunidades'!D110="Gravity Fed System with Pump","bombeo",IF('2-Datos generales comunidades'!D110="Gravity Fed System","gravedad",IF(ISBLANK('2-Datos generales comunidades'!H110),"sin dato",IF(ISBLANK('2-Datos generales comunidades'!D110),"sin sistema","otro"))))</f>
        <v>sin dato</v>
      </c>
      <c r="J112" s="14" t="str">
        <f>IF(ISBLANK('2-Datos generales comunidades'!I110),"",'2-Datos generales comunidades'!I110)</f>
        <v/>
      </c>
      <c r="K112" s="68" t="str">
        <f>IF(ISBLANK('2-Datos generales comunidades'!H110),"",'2-Datos generales comunidades'!H110)</f>
        <v/>
      </c>
      <c r="L112" s="179"/>
      <c r="M112" s="181"/>
      <c r="N112" s="181"/>
      <c r="O112" s="181"/>
      <c r="P112" s="181"/>
      <c r="Q112" s="181"/>
      <c r="R112" s="181"/>
      <c r="S112" s="181"/>
      <c r="T112" s="181"/>
      <c r="U112" s="181"/>
      <c r="V112" s="181"/>
      <c r="W112" s="181"/>
      <c r="X112" s="181"/>
      <c r="Y112" s="181"/>
      <c r="Z112" s="181"/>
      <c r="AA112" s="181"/>
      <c r="AB112" s="181"/>
      <c r="AC112" s="182"/>
      <c r="AD112" s="183"/>
      <c r="AE112" s="184"/>
      <c r="AF112" s="184"/>
      <c r="AG112" s="184"/>
      <c r="AH112" s="184"/>
      <c r="AI112" s="184"/>
      <c r="AJ112" s="184"/>
      <c r="AK112" s="184"/>
      <c r="AL112" s="185"/>
      <c r="AM112" s="15" t="str">
        <f>IF(L112=1,'8 -Datos de referencia'!$B$16-('3- Datos generales'!$B$4-M112),"")</f>
        <v/>
      </c>
      <c r="AN112" s="14" t="str">
        <f>IF(N112=1,'8 -Datos de referencia'!$B$17-('3- Datos generales'!$B$4-O112),"")</f>
        <v/>
      </c>
      <c r="AO112" s="14" t="str">
        <f>IF(P112=1,'8 -Datos de referencia'!$B$18-('3- Datos generales'!$B$4-Q112),"")</f>
        <v/>
      </c>
      <c r="AP112" s="14" t="str">
        <f>IF(R112=1,'8 -Datos de referencia'!$B$19-('3- Datos generales'!$B$4-S112),"")</f>
        <v/>
      </c>
      <c r="AQ112" s="14" t="str">
        <f>IF(T112=1,'8 -Datos de referencia'!$B$20-('3- Datos generales'!$B$4-U112),"")</f>
        <v/>
      </c>
      <c r="AR112" s="14" t="str">
        <f>IF(V112=1,'8 -Datos de referencia'!$B$21-('3- Datos generales'!$B$4-W112),"")</f>
        <v/>
      </c>
      <c r="AS112" s="14" t="str">
        <f>IF(X112=1,'8 -Datos de referencia'!$B$22-('3- Datos generales'!$B$4-Y112),"")</f>
        <v/>
      </c>
      <c r="AT112" s="14" t="str">
        <f>IF(Z112=1,'8 -Datos de referencia'!$B$23-('3- Datos generales'!$B$4-AA112),"")</f>
        <v/>
      </c>
      <c r="AU112" s="26" t="str">
        <f>IF(AB112=1,'8 -Datos de referencia'!$B$24-('3- Datos generales'!$B$4-AC112),"")</f>
        <v/>
      </c>
      <c r="AV112" s="15" t="str">
        <f t="shared" si="7"/>
        <v>n/a</v>
      </c>
      <c r="AW112" s="14" t="str">
        <f t="shared" si="8"/>
        <v>Bajo Riesgo</v>
      </c>
      <c r="AX112" s="14" t="str">
        <f t="shared" si="9"/>
        <v>n/a</v>
      </c>
      <c r="AY112" s="26" t="str">
        <f t="shared" si="10"/>
        <v>n/a</v>
      </c>
    </row>
    <row r="113" spans="2:51" x14ac:dyDescent="0.25">
      <c r="B113" s="15"/>
      <c r="C113" s="59">
        <f>'2-Datos generales comunidades'!A111</f>
        <v>0</v>
      </c>
      <c r="D113" s="175">
        <f>'2-Datos generales comunidades'!B111</f>
        <v>0</v>
      </c>
      <c r="E113" s="59">
        <f>'2-Datos generales comunidades'!C111</f>
        <v>0</v>
      </c>
      <c r="F113" s="14">
        <f>'2-Datos generales comunidades'!G111</f>
        <v>0</v>
      </c>
      <c r="G113" s="14">
        <f>'2-Datos generales comunidades'!F111</f>
        <v>0</v>
      </c>
      <c r="H113" s="14">
        <f>'2-Datos generales comunidades'!E111</f>
        <v>0</v>
      </c>
      <c r="I113" s="14" t="str">
        <f>IF('2-Datos generales comunidades'!D111="Gravity Fed System with Pump","bombeo",IF('2-Datos generales comunidades'!D111="Gravity Fed System","gravedad",IF(ISBLANK('2-Datos generales comunidades'!H111),"sin dato",IF(ISBLANK('2-Datos generales comunidades'!D111),"sin sistema","otro"))))</f>
        <v>sin dato</v>
      </c>
      <c r="J113" s="14" t="str">
        <f>IF(ISBLANK('2-Datos generales comunidades'!I111),"",'2-Datos generales comunidades'!I111)</f>
        <v/>
      </c>
      <c r="K113" s="68" t="str">
        <f>IF(ISBLANK('2-Datos generales comunidades'!H111),"",'2-Datos generales comunidades'!H111)</f>
        <v/>
      </c>
      <c r="L113" s="179"/>
      <c r="M113" s="181"/>
      <c r="N113" s="181"/>
      <c r="O113" s="181"/>
      <c r="P113" s="181"/>
      <c r="Q113" s="181"/>
      <c r="R113" s="181"/>
      <c r="S113" s="181"/>
      <c r="T113" s="181"/>
      <c r="U113" s="181"/>
      <c r="V113" s="181"/>
      <c r="W113" s="181"/>
      <c r="X113" s="181"/>
      <c r="Y113" s="181"/>
      <c r="Z113" s="181"/>
      <c r="AA113" s="181"/>
      <c r="AB113" s="181"/>
      <c r="AC113" s="182"/>
      <c r="AD113" s="183"/>
      <c r="AE113" s="184"/>
      <c r="AF113" s="184"/>
      <c r="AG113" s="184"/>
      <c r="AH113" s="184"/>
      <c r="AI113" s="184"/>
      <c r="AJ113" s="184"/>
      <c r="AK113" s="184"/>
      <c r="AL113" s="185"/>
      <c r="AM113" s="15" t="str">
        <f>IF(L113=1,'8 -Datos de referencia'!$B$16-('3- Datos generales'!$B$4-M113),"")</f>
        <v/>
      </c>
      <c r="AN113" s="14" t="str">
        <f>IF(N113=1,'8 -Datos de referencia'!$B$17-('3- Datos generales'!$B$4-O113),"")</f>
        <v/>
      </c>
      <c r="AO113" s="14" t="str">
        <f>IF(P113=1,'8 -Datos de referencia'!$B$18-('3- Datos generales'!$B$4-Q113),"")</f>
        <v/>
      </c>
      <c r="AP113" s="14" t="str">
        <f>IF(R113=1,'8 -Datos de referencia'!$B$19-('3- Datos generales'!$B$4-S113),"")</f>
        <v/>
      </c>
      <c r="AQ113" s="14" t="str">
        <f>IF(T113=1,'8 -Datos de referencia'!$B$20-('3- Datos generales'!$B$4-U113),"")</f>
        <v/>
      </c>
      <c r="AR113" s="14" t="str">
        <f>IF(V113=1,'8 -Datos de referencia'!$B$21-('3- Datos generales'!$B$4-W113),"")</f>
        <v/>
      </c>
      <c r="AS113" s="14" t="str">
        <f>IF(X113=1,'8 -Datos de referencia'!$B$22-('3- Datos generales'!$B$4-Y113),"")</f>
        <v/>
      </c>
      <c r="AT113" s="14" t="str">
        <f>IF(Z113=1,'8 -Datos de referencia'!$B$23-('3- Datos generales'!$B$4-AA113),"")</f>
        <v/>
      </c>
      <c r="AU113" s="26" t="str">
        <f>IF(AB113=1,'8 -Datos de referencia'!$B$24-('3- Datos generales'!$B$4-AC113),"")</f>
        <v/>
      </c>
      <c r="AV113" s="15" t="str">
        <f t="shared" si="7"/>
        <v>n/a</v>
      </c>
      <c r="AW113" s="14" t="str">
        <f t="shared" si="8"/>
        <v>Bajo Riesgo</v>
      </c>
      <c r="AX113" s="14" t="str">
        <f t="shared" si="9"/>
        <v>n/a</v>
      </c>
      <c r="AY113" s="26" t="str">
        <f t="shared" si="10"/>
        <v>n/a</v>
      </c>
    </row>
    <row r="114" spans="2:51" x14ac:dyDescent="0.25">
      <c r="B114" s="15"/>
      <c r="C114" s="59">
        <f>'2-Datos generales comunidades'!A112</f>
        <v>0</v>
      </c>
      <c r="D114" s="175">
        <f>'2-Datos generales comunidades'!B112</f>
        <v>0</v>
      </c>
      <c r="E114" s="59">
        <f>'2-Datos generales comunidades'!C112</f>
        <v>0</v>
      </c>
      <c r="F114" s="14">
        <f>'2-Datos generales comunidades'!G112</f>
        <v>0</v>
      </c>
      <c r="G114" s="14">
        <f>'2-Datos generales comunidades'!F112</f>
        <v>0</v>
      </c>
      <c r="H114" s="14">
        <f>'2-Datos generales comunidades'!E112</f>
        <v>0</v>
      </c>
      <c r="I114" s="14" t="str">
        <f>IF('2-Datos generales comunidades'!D112="Gravity Fed System with Pump","bombeo",IF('2-Datos generales comunidades'!D112="Gravity Fed System","gravedad",IF(ISBLANK('2-Datos generales comunidades'!H112),"sin dato",IF(ISBLANK('2-Datos generales comunidades'!D112),"sin sistema","otro"))))</f>
        <v>sin dato</v>
      </c>
      <c r="J114" s="14" t="str">
        <f>IF(ISBLANK('2-Datos generales comunidades'!I112),"",'2-Datos generales comunidades'!I112)</f>
        <v/>
      </c>
      <c r="K114" s="68" t="str">
        <f>IF(ISBLANK('2-Datos generales comunidades'!H112),"",'2-Datos generales comunidades'!H112)</f>
        <v/>
      </c>
      <c r="L114" s="179"/>
      <c r="M114" s="181"/>
      <c r="N114" s="181"/>
      <c r="O114" s="181"/>
      <c r="P114" s="181"/>
      <c r="Q114" s="181"/>
      <c r="R114" s="181"/>
      <c r="S114" s="181"/>
      <c r="T114" s="181"/>
      <c r="U114" s="181"/>
      <c r="V114" s="181"/>
      <c r="W114" s="181"/>
      <c r="X114" s="181"/>
      <c r="Y114" s="181"/>
      <c r="Z114" s="181"/>
      <c r="AA114" s="181"/>
      <c r="AB114" s="181"/>
      <c r="AC114" s="182"/>
      <c r="AD114" s="183"/>
      <c r="AE114" s="184"/>
      <c r="AF114" s="184"/>
      <c r="AG114" s="184"/>
      <c r="AH114" s="184"/>
      <c r="AI114" s="184"/>
      <c r="AJ114" s="184"/>
      <c r="AK114" s="184"/>
      <c r="AL114" s="185"/>
      <c r="AM114" s="15" t="str">
        <f>IF(L114=1,'8 -Datos de referencia'!$B$16-('3- Datos generales'!$B$4-M114),"")</f>
        <v/>
      </c>
      <c r="AN114" s="14" t="str">
        <f>IF(N114=1,'8 -Datos de referencia'!$B$17-('3- Datos generales'!$B$4-O114),"")</f>
        <v/>
      </c>
      <c r="AO114" s="14" t="str">
        <f>IF(P114=1,'8 -Datos de referencia'!$B$18-('3- Datos generales'!$B$4-Q114),"")</f>
        <v/>
      </c>
      <c r="AP114" s="14" t="str">
        <f>IF(R114=1,'8 -Datos de referencia'!$B$19-('3- Datos generales'!$B$4-S114),"")</f>
        <v/>
      </c>
      <c r="AQ114" s="14" t="str">
        <f>IF(T114=1,'8 -Datos de referencia'!$B$20-('3- Datos generales'!$B$4-U114),"")</f>
        <v/>
      </c>
      <c r="AR114" s="14" t="str">
        <f>IF(V114=1,'8 -Datos de referencia'!$B$21-('3- Datos generales'!$B$4-W114),"")</f>
        <v/>
      </c>
      <c r="AS114" s="14" t="str">
        <f>IF(X114=1,'8 -Datos de referencia'!$B$22-('3- Datos generales'!$B$4-Y114),"")</f>
        <v/>
      </c>
      <c r="AT114" s="14" t="str">
        <f>IF(Z114=1,'8 -Datos de referencia'!$B$23-('3- Datos generales'!$B$4-AA114),"")</f>
        <v/>
      </c>
      <c r="AU114" s="26" t="str">
        <f>IF(AB114=1,'8 -Datos de referencia'!$B$24-('3- Datos generales'!$B$4-AC114),"")</f>
        <v/>
      </c>
      <c r="AV114" s="15" t="str">
        <f t="shared" si="7"/>
        <v>n/a</v>
      </c>
      <c r="AW114" s="14" t="str">
        <f t="shared" si="8"/>
        <v>Bajo Riesgo</v>
      </c>
      <c r="AX114" s="14" t="str">
        <f t="shared" si="9"/>
        <v>n/a</v>
      </c>
      <c r="AY114" s="26" t="str">
        <f t="shared" si="10"/>
        <v>n/a</v>
      </c>
    </row>
    <row r="115" spans="2:51" x14ac:dyDescent="0.25">
      <c r="B115" s="15"/>
      <c r="C115" s="59">
        <f>'2-Datos generales comunidades'!A113</f>
        <v>0</v>
      </c>
      <c r="D115" s="175">
        <f>'2-Datos generales comunidades'!B113</f>
        <v>0</v>
      </c>
      <c r="E115" s="59">
        <f>'2-Datos generales comunidades'!C113</f>
        <v>0</v>
      </c>
      <c r="F115" s="14">
        <f>'2-Datos generales comunidades'!G113</f>
        <v>0</v>
      </c>
      <c r="G115" s="14">
        <f>'2-Datos generales comunidades'!F113</f>
        <v>0</v>
      </c>
      <c r="H115" s="14">
        <f>'2-Datos generales comunidades'!E113</f>
        <v>0</v>
      </c>
      <c r="I115" s="14" t="str">
        <f>IF('2-Datos generales comunidades'!D113="Gravity Fed System with Pump","bombeo",IF('2-Datos generales comunidades'!D113="Gravity Fed System","gravedad",IF(ISBLANK('2-Datos generales comunidades'!H113),"sin dato",IF(ISBLANK('2-Datos generales comunidades'!D113),"sin sistema","otro"))))</f>
        <v>sin dato</v>
      </c>
      <c r="J115" s="14" t="str">
        <f>IF(ISBLANK('2-Datos generales comunidades'!I113),"",'2-Datos generales comunidades'!I113)</f>
        <v/>
      </c>
      <c r="K115" s="68" t="str">
        <f>IF(ISBLANK('2-Datos generales comunidades'!H113),"",'2-Datos generales comunidades'!H113)</f>
        <v/>
      </c>
      <c r="L115" s="179"/>
      <c r="M115" s="181"/>
      <c r="N115" s="181"/>
      <c r="O115" s="181"/>
      <c r="P115" s="181"/>
      <c r="Q115" s="181"/>
      <c r="R115" s="181"/>
      <c r="S115" s="181"/>
      <c r="T115" s="181"/>
      <c r="U115" s="181"/>
      <c r="V115" s="181"/>
      <c r="W115" s="181"/>
      <c r="X115" s="181"/>
      <c r="Y115" s="181"/>
      <c r="Z115" s="181"/>
      <c r="AA115" s="181"/>
      <c r="AB115" s="181"/>
      <c r="AC115" s="182"/>
      <c r="AD115" s="183"/>
      <c r="AE115" s="184"/>
      <c r="AF115" s="184"/>
      <c r="AG115" s="184"/>
      <c r="AH115" s="184"/>
      <c r="AI115" s="184"/>
      <c r="AJ115" s="184"/>
      <c r="AK115" s="184"/>
      <c r="AL115" s="185"/>
      <c r="AM115" s="15" t="str">
        <f>IF(L115=1,'8 -Datos de referencia'!$B$16-('3- Datos generales'!$B$4-M115),"")</f>
        <v/>
      </c>
      <c r="AN115" s="14" t="str">
        <f>IF(N115=1,'8 -Datos de referencia'!$B$17-('3- Datos generales'!$B$4-O115),"")</f>
        <v/>
      </c>
      <c r="AO115" s="14" t="str">
        <f>IF(P115=1,'8 -Datos de referencia'!$B$18-('3- Datos generales'!$B$4-Q115),"")</f>
        <v/>
      </c>
      <c r="AP115" s="14" t="str">
        <f>IF(R115=1,'8 -Datos de referencia'!$B$19-('3- Datos generales'!$B$4-S115),"")</f>
        <v/>
      </c>
      <c r="AQ115" s="14" t="str">
        <f>IF(T115=1,'8 -Datos de referencia'!$B$20-('3- Datos generales'!$B$4-U115),"")</f>
        <v/>
      </c>
      <c r="AR115" s="14" t="str">
        <f>IF(V115=1,'8 -Datos de referencia'!$B$21-('3- Datos generales'!$B$4-W115),"")</f>
        <v/>
      </c>
      <c r="AS115" s="14" t="str">
        <f>IF(X115=1,'8 -Datos de referencia'!$B$22-('3- Datos generales'!$B$4-Y115),"")</f>
        <v/>
      </c>
      <c r="AT115" s="14" t="str">
        <f>IF(Z115=1,'8 -Datos de referencia'!$B$23-('3- Datos generales'!$B$4-AA115),"")</f>
        <v/>
      </c>
      <c r="AU115" s="26" t="str">
        <f>IF(AB115=1,'8 -Datos de referencia'!$B$24-('3- Datos generales'!$B$4-AC115),"")</f>
        <v/>
      </c>
      <c r="AV115" s="15" t="str">
        <f t="shared" si="7"/>
        <v>n/a</v>
      </c>
      <c r="AW115" s="14" t="str">
        <f t="shared" si="8"/>
        <v>Bajo Riesgo</v>
      </c>
      <c r="AX115" s="14" t="str">
        <f t="shared" si="9"/>
        <v>n/a</v>
      </c>
      <c r="AY115" s="26" t="str">
        <f t="shared" si="10"/>
        <v>n/a</v>
      </c>
    </row>
    <row r="116" spans="2:51" x14ac:dyDescent="0.25">
      <c r="B116" s="15"/>
      <c r="C116" s="59">
        <f>'2-Datos generales comunidades'!A114</f>
        <v>0</v>
      </c>
      <c r="D116" s="175">
        <f>'2-Datos generales comunidades'!B114</f>
        <v>0</v>
      </c>
      <c r="E116" s="59">
        <f>'2-Datos generales comunidades'!C114</f>
        <v>0</v>
      </c>
      <c r="F116" s="14">
        <f>'2-Datos generales comunidades'!G114</f>
        <v>0</v>
      </c>
      <c r="G116" s="14">
        <f>'2-Datos generales comunidades'!F114</f>
        <v>0</v>
      </c>
      <c r="H116" s="14">
        <f>'2-Datos generales comunidades'!E114</f>
        <v>0</v>
      </c>
      <c r="I116" s="14" t="str">
        <f>IF('2-Datos generales comunidades'!D114="Gravity Fed System with Pump","bombeo",IF('2-Datos generales comunidades'!D114="Gravity Fed System","gravedad",IF(ISBLANK('2-Datos generales comunidades'!H114),"sin dato",IF(ISBLANK('2-Datos generales comunidades'!D114),"sin sistema","otro"))))</f>
        <v>sin dato</v>
      </c>
      <c r="J116" s="14" t="str">
        <f>IF(ISBLANK('2-Datos generales comunidades'!I114),"",'2-Datos generales comunidades'!I114)</f>
        <v/>
      </c>
      <c r="K116" s="68" t="str">
        <f>IF(ISBLANK('2-Datos generales comunidades'!H114),"",'2-Datos generales comunidades'!H114)</f>
        <v/>
      </c>
      <c r="L116" s="179"/>
      <c r="M116" s="181"/>
      <c r="N116" s="181"/>
      <c r="O116" s="181"/>
      <c r="P116" s="181"/>
      <c r="Q116" s="181"/>
      <c r="R116" s="181"/>
      <c r="S116" s="181"/>
      <c r="T116" s="181"/>
      <c r="U116" s="181"/>
      <c r="V116" s="181"/>
      <c r="W116" s="181"/>
      <c r="X116" s="181"/>
      <c r="Y116" s="181"/>
      <c r="Z116" s="181"/>
      <c r="AA116" s="181"/>
      <c r="AB116" s="181"/>
      <c r="AC116" s="182"/>
      <c r="AD116" s="183"/>
      <c r="AE116" s="184"/>
      <c r="AF116" s="184"/>
      <c r="AG116" s="184"/>
      <c r="AH116" s="184"/>
      <c r="AI116" s="184"/>
      <c r="AJ116" s="184"/>
      <c r="AK116" s="184"/>
      <c r="AL116" s="185"/>
      <c r="AM116" s="15" t="str">
        <f>IF(L116=1,'8 -Datos de referencia'!$B$16-('3- Datos generales'!$B$4-M116),"")</f>
        <v/>
      </c>
      <c r="AN116" s="14" t="str">
        <f>IF(N116=1,'8 -Datos de referencia'!$B$17-('3- Datos generales'!$B$4-O116),"")</f>
        <v/>
      </c>
      <c r="AO116" s="14" t="str">
        <f>IF(P116=1,'8 -Datos de referencia'!$B$18-('3- Datos generales'!$B$4-Q116),"")</f>
        <v/>
      </c>
      <c r="AP116" s="14" t="str">
        <f>IF(R116=1,'8 -Datos de referencia'!$B$19-('3- Datos generales'!$B$4-S116),"")</f>
        <v/>
      </c>
      <c r="AQ116" s="14" t="str">
        <f>IF(T116=1,'8 -Datos de referencia'!$B$20-('3- Datos generales'!$B$4-U116),"")</f>
        <v/>
      </c>
      <c r="AR116" s="14" t="str">
        <f>IF(V116=1,'8 -Datos de referencia'!$B$21-('3- Datos generales'!$B$4-W116),"")</f>
        <v/>
      </c>
      <c r="AS116" s="14" t="str">
        <f>IF(X116=1,'8 -Datos de referencia'!$B$22-('3- Datos generales'!$B$4-Y116),"")</f>
        <v/>
      </c>
      <c r="AT116" s="14" t="str">
        <f>IF(Z116=1,'8 -Datos de referencia'!$B$23-('3- Datos generales'!$B$4-AA116),"")</f>
        <v/>
      </c>
      <c r="AU116" s="26" t="str">
        <f>IF(AB116=1,'8 -Datos de referencia'!$B$24-('3- Datos generales'!$B$4-AC116),"")</f>
        <v/>
      </c>
      <c r="AV116" s="15" t="str">
        <f t="shared" si="7"/>
        <v>n/a</v>
      </c>
      <c r="AW116" s="14" t="str">
        <f t="shared" si="8"/>
        <v>Bajo Riesgo</v>
      </c>
      <c r="AX116" s="14" t="str">
        <f t="shared" si="9"/>
        <v>n/a</v>
      </c>
      <c r="AY116" s="26" t="str">
        <f t="shared" si="10"/>
        <v>n/a</v>
      </c>
    </row>
    <row r="117" spans="2:51" x14ac:dyDescent="0.25">
      <c r="B117" s="15"/>
      <c r="C117" s="59">
        <f>'2-Datos generales comunidades'!A115</f>
        <v>0</v>
      </c>
      <c r="D117" s="175">
        <f>'2-Datos generales comunidades'!B115</f>
        <v>0</v>
      </c>
      <c r="E117" s="59">
        <f>'2-Datos generales comunidades'!C115</f>
        <v>0</v>
      </c>
      <c r="F117" s="14">
        <f>'2-Datos generales comunidades'!G115</f>
        <v>0</v>
      </c>
      <c r="G117" s="14">
        <f>'2-Datos generales comunidades'!F115</f>
        <v>0</v>
      </c>
      <c r="H117" s="14">
        <f>'2-Datos generales comunidades'!E115</f>
        <v>0</v>
      </c>
      <c r="I117" s="14" t="str">
        <f>IF('2-Datos generales comunidades'!D115="Gravity Fed System with Pump","bombeo",IF('2-Datos generales comunidades'!D115="Gravity Fed System","gravedad",IF(ISBLANK('2-Datos generales comunidades'!H115),"sin dato",IF(ISBLANK('2-Datos generales comunidades'!D115),"sin sistema","otro"))))</f>
        <v>sin dato</v>
      </c>
      <c r="J117" s="14" t="str">
        <f>IF(ISBLANK('2-Datos generales comunidades'!I115),"",'2-Datos generales comunidades'!I115)</f>
        <v/>
      </c>
      <c r="K117" s="68" t="str">
        <f>IF(ISBLANK('2-Datos generales comunidades'!H115),"",'2-Datos generales comunidades'!H115)</f>
        <v/>
      </c>
      <c r="L117" s="179"/>
      <c r="M117" s="181"/>
      <c r="N117" s="181"/>
      <c r="O117" s="181"/>
      <c r="P117" s="181"/>
      <c r="Q117" s="181"/>
      <c r="R117" s="181"/>
      <c r="S117" s="181"/>
      <c r="T117" s="181"/>
      <c r="U117" s="181"/>
      <c r="V117" s="181"/>
      <c r="W117" s="181"/>
      <c r="X117" s="181"/>
      <c r="Y117" s="181"/>
      <c r="Z117" s="181"/>
      <c r="AA117" s="181"/>
      <c r="AB117" s="181"/>
      <c r="AC117" s="182"/>
      <c r="AD117" s="183"/>
      <c r="AE117" s="184"/>
      <c r="AF117" s="184"/>
      <c r="AG117" s="184"/>
      <c r="AH117" s="184"/>
      <c r="AI117" s="184"/>
      <c r="AJ117" s="184"/>
      <c r="AK117" s="184"/>
      <c r="AL117" s="185"/>
      <c r="AM117" s="15" t="str">
        <f>IF(L117=1,'8 -Datos de referencia'!$B$16-('3- Datos generales'!$B$4-M117),"")</f>
        <v/>
      </c>
      <c r="AN117" s="14" t="str">
        <f>IF(N117=1,'8 -Datos de referencia'!$B$17-('3- Datos generales'!$B$4-O117),"")</f>
        <v/>
      </c>
      <c r="AO117" s="14" t="str">
        <f>IF(P117=1,'8 -Datos de referencia'!$B$18-('3- Datos generales'!$B$4-Q117),"")</f>
        <v/>
      </c>
      <c r="AP117" s="14" t="str">
        <f>IF(R117=1,'8 -Datos de referencia'!$B$19-('3- Datos generales'!$B$4-S117),"")</f>
        <v/>
      </c>
      <c r="AQ117" s="14" t="str">
        <f>IF(T117=1,'8 -Datos de referencia'!$B$20-('3- Datos generales'!$B$4-U117),"")</f>
        <v/>
      </c>
      <c r="AR117" s="14" t="str">
        <f>IF(V117=1,'8 -Datos de referencia'!$B$21-('3- Datos generales'!$B$4-W117),"")</f>
        <v/>
      </c>
      <c r="AS117" s="14" t="str">
        <f>IF(X117=1,'8 -Datos de referencia'!$B$22-('3- Datos generales'!$B$4-Y117),"")</f>
        <v/>
      </c>
      <c r="AT117" s="14" t="str">
        <f>IF(Z117=1,'8 -Datos de referencia'!$B$23-('3- Datos generales'!$B$4-AA117),"")</f>
        <v/>
      </c>
      <c r="AU117" s="26" t="str">
        <f>IF(AB117=1,'8 -Datos de referencia'!$B$24-('3- Datos generales'!$B$4-AC117),"")</f>
        <v/>
      </c>
      <c r="AV117" s="15" t="str">
        <f t="shared" si="7"/>
        <v>n/a</v>
      </c>
      <c r="AW117" s="14" t="str">
        <f t="shared" si="8"/>
        <v>Bajo Riesgo</v>
      </c>
      <c r="AX117" s="14" t="str">
        <f t="shared" si="9"/>
        <v>n/a</v>
      </c>
      <c r="AY117" s="26" t="str">
        <f t="shared" si="10"/>
        <v>n/a</v>
      </c>
    </row>
    <row r="118" spans="2:51" x14ac:dyDescent="0.25">
      <c r="B118" s="15"/>
      <c r="C118" s="59">
        <f>'2-Datos generales comunidades'!A116</f>
        <v>0</v>
      </c>
      <c r="D118" s="175">
        <f>'2-Datos generales comunidades'!B116</f>
        <v>0</v>
      </c>
      <c r="E118" s="59">
        <f>'2-Datos generales comunidades'!C116</f>
        <v>0</v>
      </c>
      <c r="F118" s="14">
        <f>'2-Datos generales comunidades'!G116</f>
        <v>0</v>
      </c>
      <c r="G118" s="14">
        <f>'2-Datos generales comunidades'!F116</f>
        <v>0</v>
      </c>
      <c r="H118" s="14">
        <f>'2-Datos generales comunidades'!E116</f>
        <v>0</v>
      </c>
      <c r="I118" s="14" t="str">
        <f>IF('2-Datos generales comunidades'!D116="Gravity Fed System with Pump","bombeo",IF('2-Datos generales comunidades'!D116="Gravity Fed System","gravedad",IF(ISBLANK('2-Datos generales comunidades'!H116),"sin dato",IF(ISBLANK('2-Datos generales comunidades'!D116),"sin sistema","otro"))))</f>
        <v>sin dato</v>
      </c>
      <c r="J118" s="14" t="str">
        <f>IF(ISBLANK('2-Datos generales comunidades'!I116),"",'2-Datos generales comunidades'!I116)</f>
        <v/>
      </c>
      <c r="K118" s="68" t="str">
        <f>IF(ISBLANK('2-Datos generales comunidades'!H116),"",'2-Datos generales comunidades'!H116)</f>
        <v/>
      </c>
      <c r="L118" s="179"/>
      <c r="M118" s="181"/>
      <c r="N118" s="181"/>
      <c r="O118" s="181"/>
      <c r="P118" s="181"/>
      <c r="Q118" s="181"/>
      <c r="R118" s="181"/>
      <c r="S118" s="181"/>
      <c r="T118" s="181"/>
      <c r="U118" s="181"/>
      <c r="V118" s="181"/>
      <c r="W118" s="181"/>
      <c r="X118" s="181"/>
      <c r="Y118" s="181"/>
      <c r="Z118" s="181"/>
      <c r="AA118" s="181"/>
      <c r="AB118" s="181"/>
      <c r="AC118" s="182"/>
      <c r="AD118" s="183"/>
      <c r="AE118" s="184"/>
      <c r="AF118" s="184"/>
      <c r="AG118" s="184"/>
      <c r="AH118" s="184"/>
      <c r="AI118" s="184"/>
      <c r="AJ118" s="184"/>
      <c r="AK118" s="184"/>
      <c r="AL118" s="185"/>
      <c r="AM118" s="15" t="str">
        <f>IF(L118=1,'8 -Datos de referencia'!$B$16-('3- Datos generales'!$B$4-M118),"")</f>
        <v/>
      </c>
      <c r="AN118" s="14" t="str">
        <f>IF(N118=1,'8 -Datos de referencia'!$B$17-('3- Datos generales'!$B$4-O118),"")</f>
        <v/>
      </c>
      <c r="AO118" s="14" t="str">
        <f>IF(P118=1,'8 -Datos de referencia'!$B$18-('3- Datos generales'!$B$4-Q118),"")</f>
        <v/>
      </c>
      <c r="AP118" s="14" t="str">
        <f>IF(R118=1,'8 -Datos de referencia'!$B$19-('3- Datos generales'!$B$4-S118),"")</f>
        <v/>
      </c>
      <c r="AQ118" s="14" t="str">
        <f>IF(T118=1,'8 -Datos de referencia'!$B$20-('3- Datos generales'!$B$4-U118),"")</f>
        <v/>
      </c>
      <c r="AR118" s="14" t="str">
        <f>IF(V118=1,'8 -Datos de referencia'!$B$21-('3- Datos generales'!$B$4-W118),"")</f>
        <v/>
      </c>
      <c r="AS118" s="14" t="str">
        <f>IF(X118=1,'8 -Datos de referencia'!$B$22-('3- Datos generales'!$B$4-Y118),"")</f>
        <v/>
      </c>
      <c r="AT118" s="14" t="str">
        <f>IF(Z118=1,'8 -Datos de referencia'!$B$23-('3- Datos generales'!$B$4-AA118),"")</f>
        <v/>
      </c>
      <c r="AU118" s="26" t="str">
        <f>IF(AB118=1,'8 -Datos de referencia'!$B$24-('3- Datos generales'!$B$4-AC118),"")</f>
        <v/>
      </c>
      <c r="AV118" s="15" t="str">
        <f t="shared" si="7"/>
        <v>n/a</v>
      </c>
      <c r="AW118" s="14" t="str">
        <f t="shared" si="8"/>
        <v>Bajo Riesgo</v>
      </c>
      <c r="AX118" s="14" t="str">
        <f t="shared" si="9"/>
        <v>n/a</v>
      </c>
      <c r="AY118" s="26" t="str">
        <f t="shared" si="10"/>
        <v>n/a</v>
      </c>
    </row>
    <row r="119" spans="2:51" x14ac:dyDescent="0.25">
      <c r="B119" s="15"/>
      <c r="C119" s="59">
        <f>'2-Datos generales comunidades'!A117</f>
        <v>0</v>
      </c>
      <c r="D119" s="175">
        <f>'2-Datos generales comunidades'!B117</f>
        <v>0</v>
      </c>
      <c r="E119" s="59">
        <f>'2-Datos generales comunidades'!C117</f>
        <v>0</v>
      </c>
      <c r="F119" s="14">
        <f>'2-Datos generales comunidades'!G117</f>
        <v>0</v>
      </c>
      <c r="G119" s="14">
        <f>'2-Datos generales comunidades'!F117</f>
        <v>0</v>
      </c>
      <c r="H119" s="14">
        <f>'2-Datos generales comunidades'!E117</f>
        <v>0</v>
      </c>
      <c r="I119" s="14" t="str">
        <f>IF('2-Datos generales comunidades'!D117="Gravity Fed System with Pump","bombeo",IF('2-Datos generales comunidades'!D117="Gravity Fed System","gravedad",IF(ISBLANK('2-Datos generales comunidades'!H117),"sin dato",IF(ISBLANK('2-Datos generales comunidades'!D117),"sin sistema","otro"))))</f>
        <v>sin dato</v>
      </c>
      <c r="J119" s="14" t="str">
        <f>IF(ISBLANK('2-Datos generales comunidades'!I117),"",'2-Datos generales comunidades'!I117)</f>
        <v/>
      </c>
      <c r="K119" s="68" t="str">
        <f>IF(ISBLANK('2-Datos generales comunidades'!H117),"",'2-Datos generales comunidades'!H117)</f>
        <v/>
      </c>
      <c r="L119" s="179"/>
      <c r="M119" s="181"/>
      <c r="N119" s="181"/>
      <c r="O119" s="181"/>
      <c r="P119" s="181"/>
      <c r="Q119" s="181"/>
      <c r="R119" s="181"/>
      <c r="S119" s="181"/>
      <c r="T119" s="181"/>
      <c r="U119" s="181"/>
      <c r="V119" s="181"/>
      <c r="W119" s="181"/>
      <c r="X119" s="181"/>
      <c r="Y119" s="181"/>
      <c r="Z119" s="181"/>
      <c r="AA119" s="181"/>
      <c r="AB119" s="181"/>
      <c r="AC119" s="182"/>
      <c r="AD119" s="183"/>
      <c r="AE119" s="184"/>
      <c r="AF119" s="184"/>
      <c r="AG119" s="184"/>
      <c r="AH119" s="184"/>
      <c r="AI119" s="184"/>
      <c r="AJ119" s="184"/>
      <c r="AK119" s="184"/>
      <c r="AL119" s="185"/>
      <c r="AM119" s="15" t="str">
        <f>IF(L119=1,'8 -Datos de referencia'!$B$16-('3- Datos generales'!$B$4-M119),"")</f>
        <v/>
      </c>
      <c r="AN119" s="14" t="str">
        <f>IF(N119=1,'8 -Datos de referencia'!$B$17-('3- Datos generales'!$B$4-O119),"")</f>
        <v/>
      </c>
      <c r="AO119" s="14" t="str">
        <f>IF(P119=1,'8 -Datos de referencia'!$B$18-('3- Datos generales'!$B$4-Q119),"")</f>
        <v/>
      </c>
      <c r="AP119" s="14" t="str">
        <f>IF(R119=1,'8 -Datos de referencia'!$B$19-('3- Datos generales'!$B$4-S119),"")</f>
        <v/>
      </c>
      <c r="AQ119" s="14" t="str">
        <f>IF(T119=1,'8 -Datos de referencia'!$B$20-('3- Datos generales'!$B$4-U119),"")</f>
        <v/>
      </c>
      <c r="AR119" s="14" t="str">
        <f>IF(V119=1,'8 -Datos de referencia'!$B$21-('3- Datos generales'!$B$4-W119),"")</f>
        <v/>
      </c>
      <c r="AS119" s="14" t="str">
        <f>IF(X119=1,'8 -Datos de referencia'!$B$22-('3- Datos generales'!$B$4-Y119),"")</f>
        <v/>
      </c>
      <c r="AT119" s="14" t="str">
        <f>IF(Z119=1,'8 -Datos de referencia'!$B$23-('3- Datos generales'!$B$4-AA119),"")</f>
        <v/>
      </c>
      <c r="AU119" s="26" t="str">
        <f>IF(AB119=1,'8 -Datos de referencia'!$B$24-('3- Datos generales'!$B$4-AC119),"")</f>
        <v/>
      </c>
      <c r="AV119" s="15" t="str">
        <f t="shared" si="7"/>
        <v>n/a</v>
      </c>
      <c r="AW119" s="14" t="str">
        <f t="shared" si="8"/>
        <v>Bajo Riesgo</v>
      </c>
      <c r="AX119" s="14" t="str">
        <f t="shared" si="9"/>
        <v>n/a</v>
      </c>
      <c r="AY119" s="26" t="str">
        <f t="shared" si="10"/>
        <v>n/a</v>
      </c>
    </row>
    <row r="120" spans="2:51" x14ac:dyDescent="0.25">
      <c r="B120" s="15"/>
      <c r="C120" s="59">
        <f>'2-Datos generales comunidades'!A118</f>
        <v>0</v>
      </c>
      <c r="D120" s="175">
        <f>'2-Datos generales comunidades'!B118</f>
        <v>0</v>
      </c>
      <c r="E120" s="59">
        <f>'2-Datos generales comunidades'!C118</f>
        <v>0</v>
      </c>
      <c r="F120" s="14">
        <f>'2-Datos generales comunidades'!G118</f>
        <v>0</v>
      </c>
      <c r="G120" s="14">
        <f>'2-Datos generales comunidades'!F118</f>
        <v>0</v>
      </c>
      <c r="H120" s="14">
        <f>'2-Datos generales comunidades'!E118</f>
        <v>0</v>
      </c>
      <c r="I120" s="14" t="str">
        <f>IF('2-Datos generales comunidades'!D118="Gravity Fed System with Pump","bombeo",IF('2-Datos generales comunidades'!D118="Gravity Fed System","gravedad",IF(ISBLANK('2-Datos generales comunidades'!H118),"sin dato",IF(ISBLANK('2-Datos generales comunidades'!D118),"sin sistema","otro"))))</f>
        <v>sin dato</v>
      </c>
      <c r="J120" s="14" t="str">
        <f>IF(ISBLANK('2-Datos generales comunidades'!I118),"",'2-Datos generales comunidades'!I118)</f>
        <v/>
      </c>
      <c r="K120" s="68" t="str">
        <f>IF(ISBLANK('2-Datos generales comunidades'!H118),"",'2-Datos generales comunidades'!H118)</f>
        <v/>
      </c>
      <c r="L120" s="179"/>
      <c r="M120" s="181"/>
      <c r="N120" s="181"/>
      <c r="O120" s="181"/>
      <c r="P120" s="181"/>
      <c r="Q120" s="181"/>
      <c r="R120" s="181"/>
      <c r="S120" s="181"/>
      <c r="T120" s="181"/>
      <c r="U120" s="181"/>
      <c r="V120" s="181"/>
      <c r="W120" s="181"/>
      <c r="X120" s="181"/>
      <c r="Y120" s="181"/>
      <c r="Z120" s="181"/>
      <c r="AA120" s="181"/>
      <c r="AB120" s="181"/>
      <c r="AC120" s="182"/>
      <c r="AD120" s="183"/>
      <c r="AE120" s="184"/>
      <c r="AF120" s="184"/>
      <c r="AG120" s="184"/>
      <c r="AH120" s="184"/>
      <c r="AI120" s="184"/>
      <c r="AJ120" s="184"/>
      <c r="AK120" s="184"/>
      <c r="AL120" s="185"/>
      <c r="AM120" s="15" t="str">
        <f>IF(L120=1,'8 -Datos de referencia'!$B$16-('3- Datos generales'!$B$4-M120),"")</f>
        <v/>
      </c>
      <c r="AN120" s="14" t="str">
        <f>IF(N120=1,'8 -Datos de referencia'!$B$17-('3- Datos generales'!$B$4-O120),"")</f>
        <v/>
      </c>
      <c r="AO120" s="14" t="str">
        <f>IF(P120=1,'8 -Datos de referencia'!$B$18-('3- Datos generales'!$B$4-Q120),"")</f>
        <v/>
      </c>
      <c r="AP120" s="14" t="str">
        <f>IF(R120=1,'8 -Datos de referencia'!$B$19-('3- Datos generales'!$B$4-S120),"")</f>
        <v/>
      </c>
      <c r="AQ120" s="14" t="str">
        <f>IF(T120=1,'8 -Datos de referencia'!$B$20-('3- Datos generales'!$B$4-U120),"")</f>
        <v/>
      </c>
      <c r="AR120" s="14" t="str">
        <f>IF(V120=1,'8 -Datos de referencia'!$B$21-('3- Datos generales'!$B$4-W120),"")</f>
        <v/>
      </c>
      <c r="AS120" s="14" t="str">
        <f>IF(X120=1,'8 -Datos de referencia'!$B$22-('3- Datos generales'!$B$4-Y120),"")</f>
        <v/>
      </c>
      <c r="AT120" s="14" t="str">
        <f>IF(Z120=1,'8 -Datos de referencia'!$B$23-('3- Datos generales'!$B$4-AA120),"")</f>
        <v/>
      </c>
      <c r="AU120" s="26" t="str">
        <f>IF(AB120=1,'8 -Datos de referencia'!$B$24-('3- Datos generales'!$B$4-AC120),"")</f>
        <v/>
      </c>
      <c r="AV120" s="15" t="str">
        <f t="shared" si="7"/>
        <v>n/a</v>
      </c>
      <c r="AW120" s="14" t="str">
        <f t="shared" si="8"/>
        <v>Bajo Riesgo</v>
      </c>
      <c r="AX120" s="14" t="str">
        <f t="shared" si="9"/>
        <v>n/a</v>
      </c>
      <c r="AY120" s="26" t="str">
        <f t="shared" si="10"/>
        <v>n/a</v>
      </c>
    </row>
    <row r="121" spans="2:51" x14ac:dyDescent="0.25">
      <c r="B121" s="15"/>
      <c r="C121" s="59">
        <f>'2-Datos generales comunidades'!A119</f>
        <v>0</v>
      </c>
      <c r="D121" s="175">
        <f>'2-Datos generales comunidades'!B119</f>
        <v>0</v>
      </c>
      <c r="E121" s="59">
        <f>'2-Datos generales comunidades'!C119</f>
        <v>0</v>
      </c>
      <c r="F121" s="14">
        <f>'2-Datos generales comunidades'!G119</f>
        <v>0</v>
      </c>
      <c r="G121" s="14">
        <f>'2-Datos generales comunidades'!F119</f>
        <v>0</v>
      </c>
      <c r="H121" s="14">
        <f>'2-Datos generales comunidades'!E119</f>
        <v>0</v>
      </c>
      <c r="I121" s="14" t="str">
        <f>IF('2-Datos generales comunidades'!D119="Gravity Fed System with Pump","bombeo",IF('2-Datos generales comunidades'!D119="Gravity Fed System","gravedad",IF(ISBLANK('2-Datos generales comunidades'!H119),"sin dato",IF(ISBLANK('2-Datos generales comunidades'!D119),"sin sistema","otro"))))</f>
        <v>sin dato</v>
      </c>
      <c r="J121" s="14" t="str">
        <f>IF(ISBLANK('2-Datos generales comunidades'!I119),"",'2-Datos generales comunidades'!I119)</f>
        <v/>
      </c>
      <c r="K121" s="68" t="str">
        <f>IF(ISBLANK('2-Datos generales comunidades'!H119),"",'2-Datos generales comunidades'!H119)</f>
        <v/>
      </c>
      <c r="L121" s="179"/>
      <c r="M121" s="181"/>
      <c r="N121" s="181"/>
      <c r="O121" s="181"/>
      <c r="P121" s="181"/>
      <c r="Q121" s="181"/>
      <c r="R121" s="181"/>
      <c r="S121" s="181"/>
      <c r="T121" s="181"/>
      <c r="U121" s="181"/>
      <c r="V121" s="181"/>
      <c r="W121" s="181"/>
      <c r="X121" s="181"/>
      <c r="Y121" s="181"/>
      <c r="Z121" s="181"/>
      <c r="AA121" s="181"/>
      <c r="AB121" s="181"/>
      <c r="AC121" s="182"/>
      <c r="AD121" s="183"/>
      <c r="AE121" s="184"/>
      <c r="AF121" s="184"/>
      <c r="AG121" s="184"/>
      <c r="AH121" s="184"/>
      <c r="AI121" s="184"/>
      <c r="AJ121" s="184"/>
      <c r="AK121" s="184"/>
      <c r="AL121" s="185"/>
      <c r="AM121" s="15" t="str">
        <f>IF(L121=1,'8 -Datos de referencia'!$B$16-('3- Datos generales'!$B$4-M121),"")</f>
        <v/>
      </c>
      <c r="AN121" s="14" t="str">
        <f>IF(N121=1,'8 -Datos de referencia'!$B$17-('3- Datos generales'!$B$4-O121),"")</f>
        <v/>
      </c>
      <c r="AO121" s="14" t="str">
        <f>IF(P121=1,'8 -Datos de referencia'!$B$18-('3- Datos generales'!$B$4-Q121),"")</f>
        <v/>
      </c>
      <c r="AP121" s="14" t="str">
        <f>IF(R121=1,'8 -Datos de referencia'!$B$19-('3- Datos generales'!$B$4-S121),"")</f>
        <v/>
      </c>
      <c r="AQ121" s="14" t="str">
        <f>IF(T121=1,'8 -Datos de referencia'!$B$20-('3- Datos generales'!$B$4-U121),"")</f>
        <v/>
      </c>
      <c r="AR121" s="14" t="str">
        <f>IF(V121=1,'8 -Datos de referencia'!$B$21-('3- Datos generales'!$B$4-W121),"")</f>
        <v/>
      </c>
      <c r="AS121" s="14" t="str">
        <f>IF(X121=1,'8 -Datos de referencia'!$B$22-('3- Datos generales'!$B$4-Y121),"")</f>
        <v/>
      </c>
      <c r="AT121" s="14" t="str">
        <f>IF(Z121=1,'8 -Datos de referencia'!$B$23-('3- Datos generales'!$B$4-AA121),"")</f>
        <v/>
      </c>
      <c r="AU121" s="26" t="str">
        <f>IF(AB121=1,'8 -Datos de referencia'!$B$24-('3- Datos generales'!$B$4-AC121),"")</f>
        <v/>
      </c>
      <c r="AV121" s="15" t="str">
        <f t="shared" si="7"/>
        <v>n/a</v>
      </c>
      <c r="AW121" s="14" t="str">
        <f t="shared" si="8"/>
        <v>Bajo Riesgo</v>
      </c>
      <c r="AX121" s="14" t="str">
        <f t="shared" si="9"/>
        <v>n/a</v>
      </c>
      <c r="AY121" s="26" t="str">
        <f t="shared" si="10"/>
        <v>n/a</v>
      </c>
    </row>
    <row r="122" spans="2:51" x14ac:dyDescent="0.25">
      <c r="B122" s="15"/>
      <c r="C122" s="59">
        <f>'2-Datos generales comunidades'!A120</f>
        <v>0</v>
      </c>
      <c r="D122" s="175">
        <f>'2-Datos generales comunidades'!B120</f>
        <v>0</v>
      </c>
      <c r="E122" s="59">
        <f>'2-Datos generales comunidades'!C120</f>
        <v>0</v>
      </c>
      <c r="F122" s="14">
        <f>'2-Datos generales comunidades'!G120</f>
        <v>0</v>
      </c>
      <c r="G122" s="14">
        <f>'2-Datos generales comunidades'!F120</f>
        <v>0</v>
      </c>
      <c r="H122" s="14">
        <f>'2-Datos generales comunidades'!E120</f>
        <v>0</v>
      </c>
      <c r="I122" s="14" t="str">
        <f>IF('2-Datos generales comunidades'!D120="Gravity Fed System with Pump","bombeo",IF('2-Datos generales comunidades'!D120="Gravity Fed System","gravedad",IF(ISBLANK('2-Datos generales comunidades'!H120),"sin dato",IF(ISBLANK('2-Datos generales comunidades'!D120),"sin sistema","otro"))))</f>
        <v>sin dato</v>
      </c>
      <c r="J122" s="14" t="str">
        <f>IF(ISBLANK('2-Datos generales comunidades'!I120),"",'2-Datos generales comunidades'!I120)</f>
        <v/>
      </c>
      <c r="K122" s="68" t="str">
        <f>IF(ISBLANK('2-Datos generales comunidades'!H120),"",'2-Datos generales comunidades'!H120)</f>
        <v/>
      </c>
      <c r="L122" s="179"/>
      <c r="M122" s="181"/>
      <c r="N122" s="181"/>
      <c r="O122" s="181"/>
      <c r="P122" s="181"/>
      <c r="Q122" s="181"/>
      <c r="R122" s="181"/>
      <c r="S122" s="181"/>
      <c r="T122" s="181"/>
      <c r="U122" s="181"/>
      <c r="V122" s="181"/>
      <c r="W122" s="181"/>
      <c r="X122" s="181"/>
      <c r="Y122" s="181"/>
      <c r="Z122" s="181"/>
      <c r="AA122" s="181"/>
      <c r="AB122" s="181"/>
      <c r="AC122" s="182"/>
      <c r="AD122" s="183"/>
      <c r="AE122" s="184"/>
      <c r="AF122" s="184"/>
      <c r="AG122" s="184"/>
      <c r="AH122" s="184"/>
      <c r="AI122" s="184"/>
      <c r="AJ122" s="184"/>
      <c r="AK122" s="184"/>
      <c r="AL122" s="185"/>
      <c r="AM122" s="15" t="str">
        <f>IF(L122=1,'8 -Datos de referencia'!$B$16-('3- Datos generales'!$B$4-M122),"")</f>
        <v/>
      </c>
      <c r="AN122" s="14" t="str">
        <f>IF(N122=1,'8 -Datos de referencia'!$B$17-('3- Datos generales'!$B$4-O122),"")</f>
        <v/>
      </c>
      <c r="AO122" s="14" t="str">
        <f>IF(P122=1,'8 -Datos de referencia'!$B$18-('3- Datos generales'!$B$4-Q122),"")</f>
        <v/>
      </c>
      <c r="AP122" s="14" t="str">
        <f>IF(R122=1,'8 -Datos de referencia'!$B$19-('3- Datos generales'!$B$4-S122),"")</f>
        <v/>
      </c>
      <c r="AQ122" s="14" t="str">
        <f>IF(T122=1,'8 -Datos de referencia'!$B$20-('3- Datos generales'!$B$4-U122),"")</f>
        <v/>
      </c>
      <c r="AR122" s="14" t="str">
        <f>IF(V122=1,'8 -Datos de referencia'!$B$21-('3- Datos generales'!$B$4-W122),"")</f>
        <v/>
      </c>
      <c r="AS122" s="14" t="str">
        <f>IF(X122=1,'8 -Datos de referencia'!$B$22-('3- Datos generales'!$B$4-Y122),"")</f>
        <v/>
      </c>
      <c r="AT122" s="14" t="str">
        <f>IF(Z122=1,'8 -Datos de referencia'!$B$23-('3- Datos generales'!$B$4-AA122),"")</f>
        <v/>
      </c>
      <c r="AU122" s="26" t="str">
        <f>IF(AB122=1,'8 -Datos de referencia'!$B$24-('3- Datos generales'!$B$4-AC122),"")</f>
        <v/>
      </c>
      <c r="AV122" s="15" t="str">
        <f t="shared" si="7"/>
        <v>n/a</v>
      </c>
      <c r="AW122" s="14" t="str">
        <f t="shared" si="8"/>
        <v>Bajo Riesgo</v>
      </c>
      <c r="AX122" s="14" t="str">
        <f t="shared" si="9"/>
        <v>n/a</v>
      </c>
      <c r="AY122" s="26" t="str">
        <f t="shared" si="10"/>
        <v>n/a</v>
      </c>
    </row>
    <row r="123" spans="2:51" x14ac:dyDescent="0.25">
      <c r="B123" s="15"/>
      <c r="C123" s="59">
        <f>'2-Datos generales comunidades'!A121</f>
        <v>0</v>
      </c>
      <c r="D123" s="175">
        <f>'2-Datos generales comunidades'!B121</f>
        <v>0</v>
      </c>
      <c r="E123" s="59">
        <f>'2-Datos generales comunidades'!C121</f>
        <v>0</v>
      </c>
      <c r="F123" s="14">
        <f>'2-Datos generales comunidades'!G121</f>
        <v>0</v>
      </c>
      <c r="G123" s="14">
        <f>'2-Datos generales comunidades'!F121</f>
        <v>0</v>
      </c>
      <c r="H123" s="14">
        <f>'2-Datos generales comunidades'!E121</f>
        <v>0</v>
      </c>
      <c r="I123" s="14" t="str">
        <f>IF('2-Datos generales comunidades'!D121="Gravity Fed System with Pump","bombeo",IF('2-Datos generales comunidades'!D121="Gravity Fed System","gravedad",IF(ISBLANK('2-Datos generales comunidades'!H121),"sin dato",IF(ISBLANK('2-Datos generales comunidades'!D121),"sin sistema","otro"))))</f>
        <v>sin dato</v>
      </c>
      <c r="J123" s="14" t="str">
        <f>IF(ISBLANK('2-Datos generales comunidades'!I121),"",'2-Datos generales comunidades'!I121)</f>
        <v/>
      </c>
      <c r="K123" s="68" t="str">
        <f>IF(ISBLANK('2-Datos generales comunidades'!H121),"",'2-Datos generales comunidades'!H121)</f>
        <v/>
      </c>
      <c r="L123" s="179"/>
      <c r="M123" s="181"/>
      <c r="N123" s="181"/>
      <c r="O123" s="181"/>
      <c r="P123" s="181"/>
      <c r="Q123" s="181"/>
      <c r="R123" s="181"/>
      <c r="S123" s="181"/>
      <c r="T123" s="181"/>
      <c r="U123" s="181"/>
      <c r="V123" s="181"/>
      <c r="W123" s="181"/>
      <c r="X123" s="181"/>
      <c r="Y123" s="181"/>
      <c r="Z123" s="181"/>
      <c r="AA123" s="181"/>
      <c r="AB123" s="181"/>
      <c r="AC123" s="182"/>
      <c r="AD123" s="183"/>
      <c r="AE123" s="184"/>
      <c r="AF123" s="184"/>
      <c r="AG123" s="184"/>
      <c r="AH123" s="184"/>
      <c r="AI123" s="184"/>
      <c r="AJ123" s="184"/>
      <c r="AK123" s="184"/>
      <c r="AL123" s="185"/>
      <c r="AM123" s="15" t="str">
        <f>IF(L123=1,'8 -Datos de referencia'!$B$16-('3- Datos generales'!$B$4-M123),"")</f>
        <v/>
      </c>
      <c r="AN123" s="14" t="str">
        <f>IF(N123=1,'8 -Datos de referencia'!$B$17-('3- Datos generales'!$B$4-O123),"")</f>
        <v/>
      </c>
      <c r="AO123" s="14" t="str">
        <f>IF(P123=1,'8 -Datos de referencia'!$B$18-('3- Datos generales'!$B$4-Q123),"")</f>
        <v/>
      </c>
      <c r="AP123" s="14" t="str">
        <f>IF(R123=1,'8 -Datos de referencia'!$B$19-('3- Datos generales'!$B$4-S123),"")</f>
        <v/>
      </c>
      <c r="AQ123" s="14" t="str">
        <f>IF(T123=1,'8 -Datos de referencia'!$B$20-('3- Datos generales'!$B$4-U123),"")</f>
        <v/>
      </c>
      <c r="AR123" s="14" t="str">
        <f>IF(V123=1,'8 -Datos de referencia'!$B$21-('3- Datos generales'!$B$4-W123),"")</f>
        <v/>
      </c>
      <c r="AS123" s="14" t="str">
        <f>IF(X123=1,'8 -Datos de referencia'!$B$22-('3- Datos generales'!$B$4-Y123),"")</f>
        <v/>
      </c>
      <c r="AT123" s="14" t="str">
        <f>IF(Z123=1,'8 -Datos de referencia'!$B$23-('3- Datos generales'!$B$4-AA123),"")</f>
        <v/>
      </c>
      <c r="AU123" s="26" t="str">
        <f>IF(AB123=1,'8 -Datos de referencia'!$B$24-('3- Datos generales'!$B$4-AC123),"")</f>
        <v/>
      </c>
      <c r="AV123" s="15" t="str">
        <f t="shared" si="7"/>
        <v>n/a</v>
      </c>
      <c r="AW123" s="14" t="str">
        <f t="shared" si="8"/>
        <v>Bajo Riesgo</v>
      </c>
      <c r="AX123" s="14" t="str">
        <f t="shared" si="9"/>
        <v>n/a</v>
      </c>
      <c r="AY123" s="26" t="str">
        <f t="shared" si="10"/>
        <v>n/a</v>
      </c>
    </row>
    <row r="124" spans="2:51" x14ac:dyDescent="0.25">
      <c r="B124" s="15"/>
      <c r="C124" s="59">
        <f>'2-Datos generales comunidades'!A122</f>
        <v>0</v>
      </c>
      <c r="D124" s="175">
        <f>'2-Datos generales comunidades'!B122</f>
        <v>0</v>
      </c>
      <c r="E124" s="59">
        <f>'2-Datos generales comunidades'!C122</f>
        <v>0</v>
      </c>
      <c r="F124" s="14">
        <f>'2-Datos generales comunidades'!G122</f>
        <v>0</v>
      </c>
      <c r="G124" s="14">
        <f>'2-Datos generales comunidades'!F122</f>
        <v>0</v>
      </c>
      <c r="H124" s="14">
        <f>'2-Datos generales comunidades'!E122</f>
        <v>0</v>
      </c>
      <c r="I124" s="14" t="str">
        <f>IF('2-Datos generales comunidades'!D122="Gravity Fed System with Pump","bombeo",IF('2-Datos generales comunidades'!D122="Gravity Fed System","gravedad",IF(ISBLANK('2-Datos generales comunidades'!H122),"sin dato",IF(ISBLANK('2-Datos generales comunidades'!D122),"sin sistema","otro"))))</f>
        <v>sin dato</v>
      </c>
      <c r="J124" s="14" t="str">
        <f>IF(ISBLANK('2-Datos generales comunidades'!I122),"",'2-Datos generales comunidades'!I122)</f>
        <v/>
      </c>
      <c r="K124" s="68" t="str">
        <f>IF(ISBLANK('2-Datos generales comunidades'!H122),"",'2-Datos generales comunidades'!H122)</f>
        <v/>
      </c>
      <c r="L124" s="179"/>
      <c r="M124" s="181"/>
      <c r="N124" s="181"/>
      <c r="O124" s="181"/>
      <c r="P124" s="181"/>
      <c r="Q124" s="181"/>
      <c r="R124" s="181"/>
      <c r="S124" s="181"/>
      <c r="T124" s="181"/>
      <c r="U124" s="181"/>
      <c r="V124" s="181"/>
      <c r="W124" s="181"/>
      <c r="X124" s="181"/>
      <c r="Y124" s="181"/>
      <c r="Z124" s="181"/>
      <c r="AA124" s="181"/>
      <c r="AB124" s="181"/>
      <c r="AC124" s="182"/>
      <c r="AD124" s="183"/>
      <c r="AE124" s="184"/>
      <c r="AF124" s="184"/>
      <c r="AG124" s="184"/>
      <c r="AH124" s="184"/>
      <c r="AI124" s="184"/>
      <c r="AJ124" s="184"/>
      <c r="AK124" s="184"/>
      <c r="AL124" s="185"/>
      <c r="AM124" s="15" t="str">
        <f>IF(L124=1,'8 -Datos de referencia'!$B$16-('3- Datos generales'!$B$4-M124),"")</f>
        <v/>
      </c>
      <c r="AN124" s="14" t="str">
        <f>IF(N124=1,'8 -Datos de referencia'!$B$17-('3- Datos generales'!$B$4-O124),"")</f>
        <v/>
      </c>
      <c r="AO124" s="14" t="str">
        <f>IF(P124=1,'8 -Datos de referencia'!$B$18-('3- Datos generales'!$B$4-Q124),"")</f>
        <v/>
      </c>
      <c r="AP124" s="14" t="str">
        <f>IF(R124=1,'8 -Datos de referencia'!$B$19-('3- Datos generales'!$B$4-S124),"")</f>
        <v/>
      </c>
      <c r="AQ124" s="14" t="str">
        <f>IF(T124=1,'8 -Datos de referencia'!$B$20-('3- Datos generales'!$B$4-U124),"")</f>
        <v/>
      </c>
      <c r="AR124" s="14" t="str">
        <f>IF(V124=1,'8 -Datos de referencia'!$B$21-('3- Datos generales'!$B$4-W124),"")</f>
        <v/>
      </c>
      <c r="AS124" s="14" t="str">
        <f>IF(X124=1,'8 -Datos de referencia'!$B$22-('3- Datos generales'!$B$4-Y124),"")</f>
        <v/>
      </c>
      <c r="AT124" s="14" t="str">
        <f>IF(Z124=1,'8 -Datos de referencia'!$B$23-('3- Datos generales'!$B$4-AA124),"")</f>
        <v/>
      </c>
      <c r="AU124" s="26" t="str">
        <f>IF(AB124=1,'8 -Datos de referencia'!$B$24-('3- Datos generales'!$B$4-AC124),"")</f>
        <v/>
      </c>
      <c r="AV124" s="15" t="str">
        <f t="shared" si="7"/>
        <v>n/a</v>
      </c>
      <c r="AW124" s="14" t="str">
        <f t="shared" si="8"/>
        <v>Bajo Riesgo</v>
      </c>
      <c r="AX124" s="14" t="str">
        <f t="shared" si="9"/>
        <v>n/a</v>
      </c>
      <c r="AY124" s="26" t="str">
        <f t="shared" si="10"/>
        <v>n/a</v>
      </c>
    </row>
    <row r="125" spans="2:51" ht="15.75" thickBot="1" x14ac:dyDescent="0.3">
      <c r="B125" s="31"/>
      <c r="C125" s="65">
        <f>'2-Datos generales comunidades'!A123</f>
        <v>0</v>
      </c>
      <c r="D125" s="176">
        <f>'2-Datos generales comunidades'!B123</f>
        <v>0</v>
      </c>
      <c r="E125" s="65">
        <f>'2-Datos generales comunidades'!C123</f>
        <v>0</v>
      </c>
      <c r="F125" s="56">
        <f>'2-Datos generales comunidades'!G123</f>
        <v>0</v>
      </c>
      <c r="G125" s="56">
        <f>'2-Datos generales comunidades'!F123</f>
        <v>0</v>
      </c>
      <c r="H125" s="56">
        <f>'2-Datos generales comunidades'!E123</f>
        <v>0</v>
      </c>
      <c r="I125" s="56" t="str">
        <f>IF('2-Datos generales comunidades'!D123="Gravity Fed System with Pump","bombeo",IF('2-Datos generales comunidades'!D123="Gravity Fed System","gravedad",IF(ISBLANK('2-Datos generales comunidades'!H123),"sin dato",IF(ISBLANK('2-Datos generales comunidades'!D123),"sin sistema","otro"))))</f>
        <v>sin dato</v>
      </c>
      <c r="J125" s="56" t="str">
        <f>IF(ISBLANK('2-Datos generales comunidades'!I123),"",'2-Datos generales comunidades'!I123)</f>
        <v/>
      </c>
      <c r="K125" s="69" t="str">
        <f>IF(ISBLANK('2-Datos generales comunidades'!H123),"",'2-Datos generales comunidades'!H123)</f>
        <v/>
      </c>
      <c r="L125" s="186"/>
      <c r="M125" s="187"/>
      <c r="N125" s="187"/>
      <c r="O125" s="187"/>
      <c r="P125" s="187"/>
      <c r="Q125" s="187"/>
      <c r="R125" s="187"/>
      <c r="S125" s="187"/>
      <c r="T125" s="187"/>
      <c r="U125" s="187"/>
      <c r="V125" s="187"/>
      <c r="W125" s="187"/>
      <c r="X125" s="187"/>
      <c r="Y125" s="187"/>
      <c r="Z125" s="187"/>
      <c r="AA125" s="187"/>
      <c r="AB125" s="187"/>
      <c r="AC125" s="188"/>
      <c r="AD125" s="189"/>
      <c r="AE125" s="190"/>
      <c r="AF125" s="190"/>
      <c r="AG125" s="190"/>
      <c r="AH125" s="190"/>
      <c r="AI125" s="190"/>
      <c r="AJ125" s="190"/>
      <c r="AK125" s="190"/>
      <c r="AL125" s="191"/>
      <c r="AM125" s="31" t="str">
        <f>IF(L125=1,'8 -Datos de referencia'!$B$16-('3- Datos generales'!$B$4-M125),"")</f>
        <v/>
      </c>
      <c r="AN125" s="56" t="str">
        <f>IF(N125=1,'8 -Datos de referencia'!$B$17-('3- Datos generales'!$B$4-O125),"")</f>
        <v/>
      </c>
      <c r="AO125" s="56" t="str">
        <f>IF(P125=1,'8 -Datos de referencia'!$B$18-('3- Datos generales'!$B$4-Q125),"")</f>
        <v/>
      </c>
      <c r="AP125" s="56" t="str">
        <f>IF(R125=1,'8 -Datos de referencia'!$B$19-('3- Datos generales'!$B$4-S125),"")</f>
        <v/>
      </c>
      <c r="AQ125" s="56" t="str">
        <f>IF(T125=1,'8 -Datos de referencia'!$B$20-('3- Datos generales'!$B$4-U125),"")</f>
        <v/>
      </c>
      <c r="AR125" s="56" t="str">
        <f>IF(V125=1,'8 -Datos de referencia'!$B$21-('3- Datos generales'!$B$4-W125),"")</f>
        <v/>
      </c>
      <c r="AS125" s="56" t="str">
        <f>IF(X125=1,'8 -Datos de referencia'!$B$22-('3- Datos generales'!$B$4-Y125),"")</f>
        <v/>
      </c>
      <c r="AT125" s="56" t="str">
        <f>IF(Z125=1,'8 -Datos de referencia'!$B$23-('3- Datos generales'!$B$4-AA125),"")</f>
        <v/>
      </c>
      <c r="AU125" s="53" t="str">
        <f>IF(AB125=1,'8 -Datos de referencia'!$B$24-('3- Datos generales'!$B$4-AC125),"")</f>
        <v/>
      </c>
      <c r="AV125" s="31" t="str">
        <f t="shared" si="7"/>
        <v>n/a</v>
      </c>
      <c r="AW125" s="56" t="str">
        <f t="shared" si="8"/>
        <v>Bajo Riesgo</v>
      </c>
      <c r="AX125" s="56" t="str">
        <f t="shared" si="9"/>
        <v>n/a</v>
      </c>
      <c r="AY125" s="53" t="str">
        <f t="shared" si="10"/>
        <v>n/a</v>
      </c>
    </row>
  </sheetData>
  <sheetProtection algorithmName="SHA-512" hashValue="cFotO+rsFokCjOhbJ+MdeSWJOO1rCeP4z0Qk8q2mIOyBRgrPZvFm87l8PInzr83QiaUVGlVvkdMUOow8zAPxjw==" saltValue="fZ9yq9Jg4cbJy2qqAsMBiw==" spinCount="100000" sheet="1" objects="1" scenarios="1"/>
  <conditionalFormatting sqref="K4:K125">
    <cfRule type="containsText" dxfId="21" priority="20" operator="containsText" text="Nivel de Servicio Alto">
      <formula>NOT(ISERROR(SEARCH("Nivel de Servicio Alto",K4)))</formula>
    </cfRule>
    <cfRule type="containsText" dxfId="20" priority="21" operator="containsText" text="Nivel de Servicio Intermedio">
      <formula>NOT(ISERROR(SEARCH("Nivel de Servicio Intermedio",K4)))</formula>
    </cfRule>
    <cfRule type="containsText" dxfId="19" priority="22" operator="containsText" text="Nivel de Servicio Básico">
      <formula>NOT(ISERROR(SEARCH("Nivel de Servicio Básico",K4)))</formula>
    </cfRule>
    <cfRule type="containsText" dxfId="18" priority="23" operator="containsText" text="Nivel de Servicio Bajo">
      <formula>NOT(ISERROR(SEARCH("Nivel de Servicio Bajo",K4)))</formula>
    </cfRule>
    <cfRule type="containsText" dxfId="17" priority="24" operator="containsText" text="Sistema no mejorado">
      <formula>NOT(ISERROR(SEARCH("Sistema no mejorado",K4)))</formula>
    </cfRule>
  </conditionalFormatting>
  <conditionalFormatting sqref="AW4:AW125">
    <cfRule type="cellIs" dxfId="16" priority="7" operator="equal">
      <formula>"Bajo Riesgo"</formula>
    </cfRule>
  </conditionalFormatting>
  <conditionalFormatting sqref="AW4:AW125">
    <cfRule type="cellIs" dxfId="15" priority="5" operator="equal">
      <formula>"Alto Riesgo"</formula>
    </cfRule>
    <cfRule type="cellIs" dxfId="14" priority="6" operator="equal">
      <formula>"Medio Riesgo"</formula>
    </cfRule>
  </conditionalFormatting>
  <conditionalFormatting sqref="AY4:AY125">
    <cfRule type="cellIs" dxfId="13" priority="1" operator="equal">
      <formula>"Alta prioridad"</formula>
    </cfRule>
    <cfRule type="cellIs" dxfId="12" priority="2" operator="equal">
      <formula>"Media prioridad"</formula>
    </cfRule>
    <cfRule type="cellIs" dxfId="11" priority="3" operator="equal">
      <formula>"Baja prioridad"</formula>
    </cfRule>
    <cfRule type="cellIs" dxfId="10" priority="4" operator="equal">
      <formula>"Nueva Construccion"</formula>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D125"/>
  <sheetViews>
    <sheetView zoomScale="70" zoomScaleNormal="70" workbookViewId="0">
      <selection activeCell="D8" sqref="D8"/>
    </sheetView>
  </sheetViews>
  <sheetFormatPr defaultRowHeight="15" x14ac:dyDescent="0.25"/>
  <cols>
    <col min="1" max="1" width="14.5703125" style="3" customWidth="1"/>
    <col min="2" max="2" width="17.85546875" style="3" customWidth="1"/>
    <col min="3" max="3" width="13.42578125" style="3" customWidth="1"/>
    <col min="4" max="4" width="24.140625" style="3" bestFit="1" customWidth="1"/>
    <col min="5" max="5" width="35.28515625" style="3" bestFit="1" customWidth="1"/>
    <col min="6" max="6" width="20.140625" style="3" customWidth="1"/>
    <col min="7" max="7" width="20.7109375" style="3" customWidth="1"/>
    <col min="8" max="8" width="22.85546875" style="3" customWidth="1"/>
    <col min="9" max="9" width="15.42578125" style="12" customWidth="1"/>
    <col min="10" max="10" width="14.42578125" style="12" customWidth="1"/>
    <col min="11" max="11" width="17" style="12" customWidth="1"/>
    <col min="12" max="12" width="20.7109375" style="12" customWidth="1"/>
    <col min="13" max="13" width="20.140625" style="12" customWidth="1"/>
    <col min="14" max="14" width="19.42578125" style="12" customWidth="1"/>
    <col min="15" max="15" width="27.140625" style="12" customWidth="1"/>
    <col min="16" max="16" width="18.7109375" style="12" customWidth="1"/>
    <col min="17" max="17" width="17" style="12" customWidth="1"/>
    <col min="18" max="20" width="13" style="12" bestFit="1" customWidth="1"/>
    <col min="21" max="21" width="12.140625" style="12" customWidth="1"/>
    <col min="22" max="26" width="13" style="12" bestFit="1" customWidth="1"/>
    <col min="27" max="27" width="16.85546875" style="13" bestFit="1" customWidth="1"/>
    <col min="28" max="48" width="13.5703125" style="13" bestFit="1" customWidth="1"/>
    <col min="49" max="59" width="15.85546875" style="13" customWidth="1"/>
    <col min="60" max="70" width="17.42578125" style="13" customWidth="1"/>
    <col min="71" max="81" width="16.140625" style="13" customWidth="1"/>
    <col min="82" max="82" width="9.140625" style="3"/>
  </cols>
  <sheetData>
    <row r="1" spans="1:81" s="171" customFormat="1" ht="90" x14ac:dyDescent="0.25">
      <c r="A1" s="167" t="s">
        <v>104</v>
      </c>
      <c r="B1" s="168" t="str">
        <f>'4-Registro de activos'!B1</f>
        <v>Código único de una comunidad</v>
      </c>
      <c r="C1" s="168" t="str">
        <f>'4-Registro de activos'!C1</f>
        <v>Nombre del municipio</v>
      </c>
      <c r="D1" s="168" t="str">
        <f>'4-Registro de activos'!D1</f>
        <v>Nombre del distrito</v>
      </c>
      <c r="E1" s="168" t="str">
        <f>'4-Registro de activos'!E1</f>
        <v>Nombre de la comunidad</v>
      </c>
      <c r="F1" s="168" t="str">
        <f>'4-Registro de activos'!F1</f>
        <v>Total de familias viviendo en perimetro del sistema</v>
      </c>
      <c r="G1" s="168" t="str">
        <f>'4-Registro de activos'!G1</f>
        <v>Total de familias en el perimetro sin acceso (según FLOW)</v>
      </c>
      <c r="H1" s="169" t="str">
        <f>'4-Registro de activos'!H1</f>
        <v>Total de familias en el perimetro con acceso segun FLOW)</v>
      </c>
      <c r="I1" s="170" t="str">
        <f>'4-Registro de activos'!AV1</f>
        <v>Mediano de la vida restante del sistema</v>
      </c>
      <c r="J1" s="168" t="str">
        <f>'4-Registro de activos'!AW1</f>
        <v>Grado de riesgo que se llegue al fin de la vida útil</v>
      </c>
      <c r="K1" s="168" t="str">
        <f>'4-Registro de activos'!AX1</f>
        <v>Estado general del sistema. 1: normal; 2: mal; 3: no funciona; n/a: no hay sistema</v>
      </c>
      <c r="L1" s="168" t="str">
        <f>'4-Registro de activos'!AY1</f>
        <v>Grado de prioridad para remplazar el sistema</v>
      </c>
      <c r="M1" s="168" t="s">
        <v>199</v>
      </c>
      <c r="N1" s="168" t="s">
        <v>201</v>
      </c>
      <c r="O1" s="169" t="s">
        <v>202</v>
      </c>
      <c r="P1" s="170" t="str">
        <f>"Personas adicionales cubiertas por sistemas nuevos en "&amp;P3</f>
        <v>Personas adicionales cubiertas por sistemas nuevos en 2014</v>
      </c>
      <c r="Q1" s="168" t="str">
        <f t="shared" ref="Q1:Y1" si="0">"Personas adicionales cubiertas por sistemas nuevos en "&amp;Q3</f>
        <v>Personas adicionales cubiertas por sistemas nuevos en 2015</v>
      </c>
      <c r="R1" s="168" t="str">
        <f t="shared" si="0"/>
        <v>Personas adicionales cubiertas por sistemas nuevos en 2016</v>
      </c>
      <c r="S1" s="168" t="str">
        <f t="shared" si="0"/>
        <v>Personas adicionales cubiertas por sistemas nuevos en 2017</v>
      </c>
      <c r="T1" s="168" t="str">
        <f t="shared" si="0"/>
        <v>Personas adicionales cubiertas por sistemas nuevos en 2018</v>
      </c>
      <c r="U1" s="168" t="str">
        <f t="shared" si="0"/>
        <v>Personas adicionales cubiertas por sistemas nuevos en 2019</v>
      </c>
      <c r="V1" s="168" t="str">
        <f t="shared" si="0"/>
        <v>Personas adicionales cubiertas por sistemas nuevos en 2020</v>
      </c>
      <c r="W1" s="168" t="str">
        <f t="shared" si="0"/>
        <v>Personas adicionales cubiertas por sistemas nuevos en 2021</v>
      </c>
      <c r="X1" s="168" t="str">
        <f t="shared" si="0"/>
        <v>Personas adicionales cubiertas por sistemas nuevos en 2022</v>
      </c>
      <c r="Y1" s="168" t="str">
        <f t="shared" si="0"/>
        <v>Personas adicionales cubiertas por sistemas nuevos en 2023</v>
      </c>
      <c r="Z1" s="169" t="str">
        <f>"Personas adicionales cubiertas por sistemas nuevos en "&amp;Z3</f>
        <v>Personas adicionales cubiertas por sistemas nuevos en 2024</v>
      </c>
      <c r="AA1" s="170" t="str">
        <f>"Personas cubiertas por ampliaciones en "&amp;AA3</f>
        <v>Personas cubiertas por ampliaciones en 2014</v>
      </c>
      <c r="AB1" s="168" t="str">
        <f t="shared" ref="AB1:AK1" si="1">"Personas cubiertas por ampliaciones en "&amp;AB3</f>
        <v>Personas cubiertas por ampliaciones en 2015</v>
      </c>
      <c r="AC1" s="168" t="str">
        <f t="shared" si="1"/>
        <v>Personas cubiertas por ampliaciones en 2016</v>
      </c>
      <c r="AD1" s="168" t="str">
        <f t="shared" si="1"/>
        <v>Personas cubiertas por ampliaciones en 2017</v>
      </c>
      <c r="AE1" s="168" t="str">
        <f t="shared" si="1"/>
        <v>Personas cubiertas por ampliaciones en 2018</v>
      </c>
      <c r="AF1" s="168" t="str">
        <f t="shared" si="1"/>
        <v>Personas cubiertas por ampliaciones en 2019</v>
      </c>
      <c r="AG1" s="168" t="str">
        <f t="shared" si="1"/>
        <v>Personas cubiertas por ampliaciones en 2020</v>
      </c>
      <c r="AH1" s="168" t="str">
        <f t="shared" si="1"/>
        <v>Personas cubiertas por ampliaciones en 2021</v>
      </c>
      <c r="AI1" s="168" t="str">
        <f t="shared" si="1"/>
        <v>Personas cubiertas por ampliaciones en 2022</v>
      </c>
      <c r="AJ1" s="168" t="str">
        <f t="shared" si="1"/>
        <v>Personas cubiertas por ampliaciones en 2023</v>
      </c>
      <c r="AK1" s="169" t="str">
        <f t="shared" si="1"/>
        <v>Personas cubiertas por ampliaciones en 2024</v>
      </c>
      <c r="AL1" s="170" t="str">
        <f>"Personas cubiertas por sistema remplazado en "&amp;AL3</f>
        <v>Personas cubiertas por sistema remplazado en 2014</v>
      </c>
      <c r="AM1" s="168" t="str">
        <f t="shared" ref="AM1:AV1" si="2">"Personas cubiertas por sistema remplazado en "&amp;AM3</f>
        <v>Personas cubiertas por sistema remplazado en 2015</v>
      </c>
      <c r="AN1" s="168" t="str">
        <f t="shared" si="2"/>
        <v>Personas cubiertas por sistema remplazado en 2016</v>
      </c>
      <c r="AO1" s="168" t="str">
        <f t="shared" si="2"/>
        <v>Personas cubiertas por sistema remplazado en 2017</v>
      </c>
      <c r="AP1" s="168" t="str">
        <f t="shared" si="2"/>
        <v>Personas cubiertas por sistema remplazado en 2018</v>
      </c>
      <c r="AQ1" s="168" t="str">
        <f t="shared" si="2"/>
        <v>Personas cubiertas por sistema remplazado en 2019</v>
      </c>
      <c r="AR1" s="168" t="str">
        <f t="shared" si="2"/>
        <v>Personas cubiertas por sistema remplazado en 2020</v>
      </c>
      <c r="AS1" s="168" t="str">
        <f t="shared" si="2"/>
        <v>Personas cubiertas por sistema remplazado en 2021</v>
      </c>
      <c r="AT1" s="168" t="str">
        <f t="shared" si="2"/>
        <v>Personas cubiertas por sistema remplazado en 2022</v>
      </c>
      <c r="AU1" s="168" t="str">
        <f t="shared" si="2"/>
        <v>Personas cubiertas por sistema remplazado en 2023</v>
      </c>
      <c r="AV1" s="169" t="str">
        <f t="shared" si="2"/>
        <v>Personas cubiertas por sistema remplazado en 2024</v>
      </c>
      <c r="AW1" s="170" t="str">
        <f>"Inversión a realizar en sistemas nuevos en "&amp;AW3</f>
        <v>Inversión a realizar en sistemas nuevos en 2014</v>
      </c>
      <c r="AX1" s="168" t="str">
        <f t="shared" ref="AX1:BG1" si="3">"Inversión a realizar en sistemas nuevos en "&amp;AX3</f>
        <v>Inversión a realizar en sistemas nuevos en 2015</v>
      </c>
      <c r="AY1" s="168" t="str">
        <f t="shared" si="3"/>
        <v>Inversión a realizar en sistemas nuevos en 2016</v>
      </c>
      <c r="AZ1" s="168" t="str">
        <f t="shared" si="3"/>
        <v>Inversión a realizar en sistemas nuevos en 2017</v>
      </c>
      <c r="BA1" s="168" t="str">
        <f t="shared" si="3"/>
        <v>Inversión a realizar en sistemas nuevos en 2018</v>
      </c>
      <c r="BB1" s="168" t="str">
        <f t="shared" si="3"/>
        <v>Inversión a realizar en sistemas nuevos en 2019</v>
      </c>
      <c r="BC1" s="168" t="str">
        <f t="shared" si="3"/>
        <v>Inversión a realizar en sistemas nuevos en 2020</v>
      </c>
      <c r="BD1" s="168" t="str">
        <f t="shared" si="3"/>
        <v>Inversión a realizar en sistemas nuevos en 2021</v>
      </c>
      <c r="BE1" s="168" t="str">
        <f t="shared" si="3"/>
        <v>Inversión a realizar en sistemas nuevos en 2022</v>
      </c>
      <c r="BF1" s="168" t="str">
        <f t="shared" si="3"/>
        <v>Inversión a realizar en sistemas nuevos en 2023</v>
      </c>
      <c r="BG1" s="169" t="str">
        <f t="shared" si="3"/>
        <v>Inversión a realizar en sistemas nuevos en 2024</v>
      </c>
      <c r="BH1" s="170" t="str">
        <f>"Inversión a realizar en ampliaciones en "&amp;BH3</f>
        <v>Inversión a realizar en ampliaciones en 2014</v>
      </c>
      <c r="BI1" s="168" t="str">
        <f t="shared" ref="BI1:BR1" si="4">"Inversión a realizar en ampliaciones en "&amp;BI3</f>
        <v>Inversión a realizar en ampliaciones en 2015</v>
      </c>
      <c r="BJ1" s="168" t="str">
        <f t="shared" si="4"/>
        <v>Inversión a realizar en ampliaciones en 2016</v>
      </c>
      <c r="BK1" s="168" t="str">
        <f t="shared" si="4"/>
        <v>Inversión a realizar en ampliaciones en 2017</v>
      </c>
      <c r="BL1" s="168" t="str">
        <f t="shared" si="4"/>
        <v>Inversión a realizar en ampliaciones en 2018</v>
      </c>
      <c r="BM1" s="168" t="str">
        <f t="shared" si="4"/>
        <v>Inversión a realizar en ampliaciones en 2019</v>
      </c>
      <c r="BN1" s="168" t="str">
        <f t="shared" si="4"/>
        <v>Inversión a realizar en ampliaciones en 2020</v>
      </c>
      <c r="BO1" s="168" t="str">
        <f t="shared" si="4"/>
        <v>Inversión a realizar en ampliaciones en 2021</v>
      </c>
      <c r="BP1" s="168" t="str">
        <f t="shared" si="4"/>
        <v>Inversión a realizar en ampliaciones en 2022</v>
      </c>
      <c r="BQ1" s="168" t="str">
        <f t="shared" si="4"/>
        <v>Inversión a realizar en ampliaciones en 2023</v>
      </c>
      <c r="BR1" s="169" t="str">
        <f t="shared" si="4"/>
        <v>Inversión a realizar en ampliaciones en 2024</v>
      </c>
      <c r="BS1" s="170" t="str">
        <f>"Inversión a realizar en remplazos en "&amp;BS3</f>
        <v>Inversión a realizar en remplazos en 2014</v>
      </c>
      <c r="BT1" s="168" t="str">
        <f t="shared" ref="BT1:CC1" si="5">"Inversión a realizar en remplazos en "&amp;BT3</f>
        <v>Inversión a realizar en remplazos en 2015</v>
      </c>
      <c r="BU1" s="168" t="str">
        <f t="shared" si="5"/>
        <v>Inversión a realizar en remplazos en 2016</v>
      </c>
      <c r="BV1" s="168" t="str">
        <f t="shared" si="5"/>
        <v>Inversión a realizar en remplazos en 2017</v>
      </c>
      <c r="BW1" s="168" t="str">
        <f t="shared" si="5"/>
        <v>Inversión a realizar en remplazos en 2018</v>
      </c>
      <c r="BX1" s="168" t="str">
        <f t="shared" si="5"/>
        <v>Inversión a realizar en remplazos en 2019</v>
      </c>
      <c r="BY1" s="168" t="str">
        <f t="shared" si="5"/>
        <v>Inversión a realizar en remplazos en 2020</v>
      </c>
      <c r="BZ1" s="168" t="str">
        <f t="shared" si="5"/>
        <v>Inversión a realizar en remplazos en 2021</v>
      </c>
      <c r="CA1" s="168" t="str">
        <f t="shared" si="5"/>
        <v>Inversión a realizar en remplazos en 2022</v>
      </c>
      <c r="CB1" s="168" t="str">
        <f t="shared" si="5"/>
        <v>Inversión a realizar en remplazos en 2023</v>
      </c>
      <c r="CC1" s="169" t="str">
        <f t="shared" si="5"/>
        <v>Inversión a realizar en remplazos en 2024</v>
      </c>
    </row>
    <row r="2" spans="1:81" s="111" customFormat="1" x14ac:dyDescent="0.25">
      <c r="A2" s="150" t="s">
        <v>98</v>
      </c>
      <c r="B2" s="106" t="str">
        <f>'4-Registro de activos'!B2</f>
        <v>-</v>
      </c>
      <c r="C2" s="106" t="str">
        <f>'4-Registro de activos'!C2</f>
        <v>-</v>
      </c>
      <c r="D2" s="106" t="str">
        <f>'4-Registro de activos'!D2</f>
        <v>-</v>
      </c>
      <c r="E2" s="106" t="str">
        <f>'4-Registro de activos'!E2</f>
        <v>-</v>
      </c>
      <c r="F2" s="106" t="str">
        <f>'4-Registro de activos'!F2</f>
        <v>Número de familias</v>
      </c>
      <c r="G2" s="106" t="str">
        <f>'4-Registro de activos'!G2</f>
        <v>Número de familias</v>
      </c>
      <c r="H2" s="107" t="str">
        <f>'4-Registro de activos'!H2</f>
        <v>Número de familias</v>
      </c>
      <c r="I2" s="99" t="str">
        <f>'4-Registro de activos'!AV2</f>
        <v>Años</v>
      </c>
      <c r="J2" s="106" t="str">
        <f>'4-Registro de activos'!AW2</f>
        <v>-</v>
      </c>
      <c r="K2" s="106" t="str">
        <f>'4-Registro de activos'!AX2</f>
        <v>-</v>
      </c>
      <c r="L2" s="106" t="str">
        <f>'4-Registro de activos'!AY2</f>
        <v>-</v>
      </c>
      <c r="M2" s="106" t="s">
        <v>200</v>
      </c>
      <c r="N2" s="106" t="s">
        <v>200</v>
      </c>
      <c r="O2" s="107" t="s">
        <v>200</v>
      </c>
      <c r="P2" s="99" t="s">
        <v>203</v>
      </c>
      <c r="Q2" s="106" t="s">
        <v>203</v>
      </c>
      <c r="R2" s="106" t="s">
        <v>203</v>
      </c>
      <c r="S2" s="106" t="s">
        <v>203</v>
      </c>
      <c r="T2" s="106" t="s">
        <v>203</v>
      </c>
      <c r="U2" s="106" t="s">
        <v>203</v>
      </c>
      <c r="V2" s="106" t="s">
        <v>203</v>
      </c>
      <c r="W2" s="106" t="s">
        <v>203</v>
      </c>
      <c r="X2" s="106" t="s">
        <v>203</v>
      </c>
      <c r="Y2" s="106" t="s">
        <v>203</v>
      </c>
      <c r="Z2" s="107" t="s">
        <v>203</v>
      </c>
      <c r="AA2" s="99" t="s">
        <v>203</v>
      </c>
      <c r="AB2" s="106" t="s">
        <v>203</v>
      </c>
      <c r="AC2" s="106" t="s">
        <v>203</v>
      </c>
      <c r="AD2" s="106" t="s">
        <v>203</v>
      </c>
      <c r="AE2" s="106" t="s">
        <v>203</v>
      </c>
      <c r="AF2" s="106" t="s">
        <v>203</v>
      </c>
      <c r="AG2" s="106" t="s">
        <v>203</v>
      </c>
      <c r="AH2" s="106" t="s">
        <v>203</v>
      </c>
      <c r="AI2" s="106" t="s">
        <v>203</v>
      </c>
      <c r="AJ2" s="106" t="s">
        <v>203</v>
      </c>
      <c r="AK2" s="107" t="s">
        <v>203</v>
      </c>
      <c r="AL2" s="99" t="s">
        <v>203</v>
      </c>
      <c r="AM2" s="106" t="s">
        <v>203</v>
      </c>
      <c r="AN2" s="106" t="s">
        <v>203</v>
      </c>
      <c r="AO2" s="106" t="s">
        <v>203</v>
      </c>
      <c r="AP2" s="106" t="s">
        <v>203</v>
      </c>
      <c r="AQ2" s="106" t="s">
        <v>203</v>
      </c>
      <c r="AR2" s="106" t="s">
        <v>203</v>
      </c>
      <c r="AS2" s="106" t="s">
        <v>203</v>
      </c>
      <c r="AT2" s="106" t="s">
        <v>203</v>
      </c>
      <c r="AU2" s="106" t="s">
        <v>203</v>
      </c>
      <c r="AV2" s="107"/>
      <c r="AW2" s="163" t="s">
        <v>204</v>
      </c>
      <c r="AX2" s="149" t="s">
        <v>204</v>
      </c>
      <c r="AY2" s="149" t="s">
        <v>204</v>
      </c>
      <c r="AZ2" s="149" t="s">
        <v>204</v>
      </c>
      <c r="BA2" s="149" t="s">
        <v>204</v>
      </c>
      <c r="BB2" s="149" t="s">
        <v>204</v>
      </c>
      <c r="BC2" s="149" t="s">
        <v>204</v>
      </c>
      <c r="BD2" s="149" t="s">
        <v>204</v>
      </c>
      <c r="BE2" s="149" t="s">
        <v>204</v>
      </c>
      <c r="BF2" s="149" t="s">
        <v>204</v>
      </c>
      <c r="BG2" s="164" t="s">
        <v>204</v>
      </c>
      <c r="BH2" s="99" t="s">
        <v>204</v>
      </c>
      <c r="BI2" s="106" t="s">
        <v>204</v>
      </c>
      <c r="BJ2" s="106" t="s">
        <v>204</v>
      </c>
      <c r="BK2" s="106" t="s">
        <v>204</v>
      </c>
      <c r="BL2" s="106" t="s">
        <v>204</v>
      </c>
      <c r="BM2" s="106" t="s">
        <v>204</v>
      </c>
      <c r="BN2" s="106" t="s">
        <v>204</v>
      </c>
      <c r="BO2" s="106" t="s">
        <v>204</v>
      </c>
      <c r="BP2" s="106" t="s">
        <v>204</v>
      </c>
      <c r="BQ2" s="106" t="s">
        <v>204</v>
      </c>
      <c r="BR2" s="107" t="s">
        <v>204</v>
      </c>
      <c r="BS2" s="99" t="s">
        <v>204</v>
      </c>
      <c r="BT2" s="106" t="s">
        <v>204</v>
      </c>
      <c r="BU2" s="106" t="s">
        <v>204</v>
      </c>
      <c r="BV2" s="106" t="s">
        <v>204</v>
      </c>
      <c r="BW2" s="106" t="s">
        <v>204</v>
      </c>
      <c r="BX2" s="106" t="s">
        <v>204</v>
      </c>
      <c r="BY2" s="106" t="s">
        <v>204</v>
      </c>
      <c r="BZ2" s="106" t="s">
        <v>204</v>
      </c>
      <c r="CA2" s="106" t="s">
        <v>204</v>
      </c>
      <c r="CB2" s="106" t="s">
        <v>204</v>
      </c>
      <c r="CC2" s="107" t="s">
        <v>204</v>
      </c>
    </row>
    <row r="3" spans="1:81" ht="45" x14ac:dyDescent="0.25">
      <c r="A3" s="166" t="s">
        <v>197</v>
      </c>
      <c r="B3" s="46" t="s">
        <v>9</v>
      </c>
      <c r="C3" s="46" t="s">
        <v>0</v>
      </c>
      <c r="D3" s="46" t="s">
        <v>1</v>
      </c>
      <c r="E3" s="46" t="s">
        <v>2</v>
      </c>
      <c r="F3" s="46" t="s">
        <v>36</v>
      </c>
      <c r="G3" s="46" t="s">
        <v>122</v>
      </c>
      <c r="H3" s="151" t="s">
        <v>37</v>
      </c>
      <c r="I3" s="153" t="s">
        <v>198</v>
      </c>
      <c r="J3" s="46" t="s">
        <v>23</v>
      </c>
      <c r="K3" s="46" t="s">
        <v>29</v>
      </c>
      <c r="L3" s="67" t="s">
        <v>32</v>
      </c>
      <c r="M3" s="67" t="s">
        <v>120</v>
      </c>
      <c r="N3" s="67" t="s">
        <v>121</v>
      </c>
      <c r="O3" s="154" t="s">
        <v>123</v>
      </c>
      <c r="P3" s="172">
        <f>'3- Datos generales'!$B$4</f>
        <v>2014</v>
      </c>
      <c r="Q3" s="173">
        <f>P3+1</f>
        <v>2015</v>
      </c>
      <c r="R3" s="173">
        <f t="shared" ref="R3:Z3" si="6">Q3+1</f>
        <v>2016</v>
      </c>
      <c r="S3" s="173">
        <f t="shared" si="6"/>
        <v>2017</v>
      </c>
      <c r="T3" s="173">
        <f t="shared" si="6"/>
        <v>2018</v>
      </c>
      <c r="U3" s="173">
        <f t="shared" si="6"/>
        <v>2019</v>
      </c>
      <c r="V3" s="173">
        <f t="shared" si="6"/>
        <v>2020</v>
      </c>
      <c r="W3" s="173">
        <f t="shared" si="6"/>
        <v>2021</v>
      </c>
      <c r="X3" s="173">
        <f t="shared" si="6"/>
        <v>2022</v>
      </c>
      <c r="Y3" s="173">
        <f t="shared" si="6"/>
        <v>2023</v>
      </c>
      <c r="Z3" s="174">
        <f t="shared" si="6"/>
        <v>2024</v>
      </c>
      <c r="AA3" s="172">
        <f>'3- Datos generales'!$B$4</f>
        <v>2014</v>
      </c>
      <c r="AB3" s="173">
        <f>AA3+1</f>
        <v>2015</v>
      </c>
      <c r="AC3" s="173">
        <f t="shared" ref="AC3:AK3" si="7">AB3+1</f>
        <v>2016</v>
      </c>
      <c r="AD3" s="173">
        <f t="shared" si="7"/>
        <v>2017</v>
      </c>
      <c r="AE3" s="173">
        <f t="shared" si="7"/>
        <v>2018</v>
      </c>
      <c r="AF3" s="173">
        <f t="shared" si="7"/>
        <v>2019</v>
      </c>
      <c r="AG3" s="173">
        <f t="shared" si="7"/>
        <v>2020</v>
      </c>
      <c r="AH3" s="173">
        <f t="shared" si="7"/>
        <v>2021</v>
      </c>
      <c r="AI3" s="173">
        <f t="shared" si="7"/>
        <v>2022</v>
      </c>
      <c r="AJ3" s="173">
        <f t="shared" si="7"/>
        <v>2023</v>
      </c>
      <c r="AK3" s="174">
        <f t="shared" si="7"/>
        <v>2024</v>
      </c>
      <c r="AL3" s="172">
        <f>'3- Datos generales'!B4</f>
        <v>2014</v>
      </c>
      <c r="AM3" s="173">
        <f>AL3+1</f>
        <v>2015</v>
      </c>
      <c r="AN3" s="173">
        <f t="shared" ref="AN3:AV3" si="8">AM3+1</f>
        <v>2016</v>
      </c>
      <c r="AO3" s="173">
        <f t="shared" si="8"/>
        <v>2017</v>
      </c>
      <c r="AP3" s="173">
        <f t="shared" si="8"/>
        <v>2018</v>
      </c>
      <c r="AQ3" s="173">
        <f t="shared" si="8"/>
        <v>2019</v>
      </c>
      <c r="AR3" s="173">
        <f t="shared" si="8"/>
        <v>2020</v>
      </c>
      <c r="AS3" s="173">
        <f t="shared" si="8"/>
        <v>2021</v>
      </c>
      <c r="AT3" s="173">
        <f t="shared" si="8"/>
        <v>2022</v>
      </c>
      <c r="AU3" s="173">
        <f t="shared" si="8"/>
        <v>2023</v>
      </c>
      <c r="AV3" s="174">
        <f t="shared" si="8"/>
        <v>2024</v>
      </c>
      <c r="AW3" s="172">
        <f>'3- Datos generales'!$B$4</f>
        <v>2014</v>
      </c>
      <c r="AX3" s="173">
        <f>AW3+1</f>
        <v>2015</v>
      </c>
      <c r="AY3" s="173">
        <f t="shared" ref="AY3:BG3" si="9">AX3+1</f>
        <v>2016</v>
      </c>
      <c r="AZ3" s="173">
        <f t="shared" si="9"/>
        <v>2017</v>
      </c>
      <c r="BA3" s="173">
        <f t="shared" si="9"/>
        <v>2018</v>
      </c>
      <c r="BB3" s="173">
        <f t="shared" si="9"/>
        <v>2019</v>
      </c>
      <c r="BC3" s="173">
        <f t="shared" si="9"/>
        <v>2020</v>
      </c>
      <c r="BD3" s="173">
        <f t="shared" si="9"/>
        <v>2021</v>
      </c>
      <c r="BE3" s="173">
        <f t="shared" si="9"/>
        <v>2022</v>
      </c>
      <c r="BF3" s="173">
        <f t="shared" si="9"/>
        <v>2023</v>
      </c>
      <c r="BG3" s="174">
        <f t="shared" si="9"/>
        <v>2024</v>
      </c>
      <c r="BH3" s="172">
        <f>'3- Datos generales'!$B$4</f>
        <v>2014</v>
      </c>
      <c r="BI3" s="173">
        <f t="shared" ref="BI3:BR3" si="10">IF(BH3=20,1,BH3+1)</f>
        <v>2015</v>
      </c>
      <c r="BJ3" s="173">
        <f t="shared" si="10"/>
        <v>2016</v>
      </c>
      <c r="BK3" s="173">
        <f t="shared" si="10"/>
        <v>2017</v>
      </c>
      <c r="BL3" s="173">
        <f t="shared" si="10"/>
        <v>2018</v>
      </c>
      <c r="BM3" s="173">
        <f t="shared" si="10"/>
        <v>2019</v>
      </c>
      <c r="BN3" s="173">
        <f t="shared" si="10"/>
        <v>2020</v>
      </c>
      <c r="BO3" s="173">
        <f t="shared" si="10"/>
        <v>2021</v>
      </c>
      <c r="BP3" s="173">
        <f t="shared" si="10"/>
        <v>2022</v>
      </c>
      <c r="BQ3" s="173">
        <f t="shared" si="10"/>
        <v>2023</v>
      </c>
      <c r="BR3" s="174">
        <f t="shared" si="10"/>
        <v>2024</v>
      </c>
      <c r="BS3" s="172">
        <f>'3- Datos generales'!$B$4</f>
        <v>2014</v>
      </c>
      <c r="BT3" s="173">
        <f t="shared" ref="BT3:CC3" si="11">IF(BS3=20,1,BS3+1)</f>
        <v>2015</v>
      </c>
      <c r="BU3" s="173">
        <f t="shared" si="11"/>
        <v>2016</v>
      </c>
      <c r="BV3" s="173">
        <f t="shared" si="11"/>
        <v>2017</v>
      </c>
      <c r="BW3" s="173">
        <f t="shared" si="11"/>
        <v>2018</v>
      </c>
      <c r="BX3" s="173">
        <f t="shared" si="11"/>
        <v>2019</v>
      </c>
      <c r="BY3" s="173">
        <f t="shared" si="11"/>
        <v>2020</v>
      </c>
      <c r="BZ3" s="173">
        <f t="shared" si="11"/>
        <v>2021</v>
      </c>
      <c r="CA3" s="173">
        <f t="shared" si="11"/>
        <v>2022</v>
      </c>
      <c r="CB3" s="173">
        <f t="shared" si="11"/>
        <v>2023</v>
      </c>
      <c r="CC3" s="174">
        <f t="shared" si="11"/>
        <v>2024</v>
      </c>
    </row>
    <row r="4" spans="1:81" x14ac:dyDescent="0.25">
      <c r="A4" s="38"/>
      <c r="B4" s="14"/>
      <c r="C4" s="14">
        <f>'4-Registro de activos'!C4</f>
        <v>0</v>
      </c>
      <c r="D4" s="14">
        <f>'4-Registro de activos'!D4</f>
        <v>0</v>
      </c>
      <c r="E4" s="14">
        <f>'4-Registro de activos'!E4</f>
        <v>0</v>
      </c>
      <c r="F4" s="14">
        <f>'4-Registro de activos'!F4</f>
        <v>0</v>
      </c>
      <c r="G4" s="14">
        <f>'4-Registro de activos'!G4</f>
        <v>0</v>
      </c>
      <c r="H4" s="26">
        <f>'4-Registro de activos'!H4</f>
        <v>0</v>
      </c>
      <c r="I4" s="15" t="str">
        <f>'4-Registro de activos'!AV4</f>
        <v>n/a</v>
      </c>
      <c r="J4" s="14" t="str">
        <f>'4-Registro de activos'!AW4</f>
        <v>Bajo Riesgo</v>
      </c>
      <c r="K4" s="14" t="str">
        <f>'4-Registro de activos'!AX4</f>
        <v>n/a</v>
      </c>
      <c r="L4" s="14" t="str">
        <f>'4-Registro de activos'!AY4</f>
        <v>n/a</v>
      </c>
      <c r="M4" s="20">
        <f>IF('4-Registro de activos'!K4="Sistema no mejorado",AVERAGE('3- Datos generales'!$D$20:$D$21),0)</f>
        <v>0</v>
      </c>
      <c r="N4" s="20" t="str">
        <f>IF('4-Registro de activos'!K4="Sistema no mejorado",0,IF('4-Registro de activos'!I4="sin dato","n/a",IF('4-Registro de activos'!I4="otro","n/a",VLOOKUP('4-Registro de activos'!I4,'3- Datos generales'!$A$23:$D$24,4,0))))</f>
        <v>n/a</v>
      </c>
      <c r="O4" s="155" t="str">
        <f>IF('4-Registro de activos'!K4="Sistema no mejorado",0,IF('4-Registro de activos'!I4="sin dato","n/a",IF('4-Registro de activos'!I4="otro","n/a",VLOOKUP('4-Registro de activos'!I4,'3- Datos generales'!$A$26:$D$27,4,0))))</f>
        <v>n/a</v>
      </c>
      <c r="P4" s="22">
        <f>IF('4-Registro de activos'!$AY4="Nueva Construccion",ROUNDUP(('4-Registro de activos'!$G4*'3- Datos generales'!$B$12*(1+'3- Datos generales'!$B$11)^(P$3-'3- Datos generales'!$B$4)),0),0)</f>
        <v>0</v>
      </c>
      <c r="Q4" s="21">
        <f>IF('4-Registro de activos'!$AY4="Nueva Construccion",IF($P4&gt;0,0,ROUNDUP(('4-Registro de activos'!$G4*'3- Datos generales'!$B$12*(1+'3- Datos generales'!$B$11)^(Q$3-'3- Datos generales'!$B$4)),0)),0)</f>
        <v>0</v>
      </c>
      <c r="R4" s="21">
        <f>IF('4-Registro de activos'!$AY4="Nueva Construccion",IF($P4&gt;0,0,ROUNDUP(('4-Registro de activos'!$G4*'3- Datos generales'!$B$12*(1+'3- Datos generales'!$B$11)^(R$3-'3- Datos generales'!$B$4)),0)),0)</f>
        <v>0</v>
      </c>
      <c r="S4" s="21">
        <f>IF('4-Registro de activos'!$AY4="Nueva Construccion",IF($P4&gt;0,0,ROUNDUP(('4-Registro de activos'!$G4*'3- Datos generales'!$B$12*(1+'3- Datos generales'!$B$11)^(S$3-'3- Datos generales'!$B$4)),0)),0)</f>
        <v>0</v>
      </c>
      <c r="T4" s="21">
        <f>IF('4-Registro de activos'!$AY4="Nueva Construccion",IF($P4&gt;0,0,ROUNDUP(('4-Registro de activos'!$G4*'3- Datos generales'!$B$12*(1+'3- Datos generales'!$B$11)^(T$3-'3- Datos generales'!$B$4)),0)),0)</f>
        <v>0</v>
      </c>
      <c r="U4" s="21">
        <f>IF('4-Registro de activos'!$AY4="Nueva Construccion",IF($P4&gt;0,0,ROUNDUP(('4-Registro de activos'!$G4*'3- Datos generales'!$B$12*(1+'3- Datos generales'!$B$11)^(U$3-'3- Datos generales'!$B$4)),0)),0)</f>
        <v>0</v>
      </c>
      <c r="V4" s="21">
        <f>IF('4-Registro de activos'!$AY4="Nueva Construccion",IF($P4&gt;0,0,ROUNDUP(('4-Registro de activos'!$G4*'3- Datos generales'!$B$12*(1+'3- Datos generales'!$B$11)^(V$3-'3- Datos generales'!$B$4)),0)),0)</f>
        <v>0</v>
      </c>
      <c r="W4" s="21">
        <f>IF('4-Registro de activos'!$AY4="Nueva Construccion",IF($P4&gt;0,0,ROUNDUP(('4-Registro de activos'!$G4*'3- Datos generales'!$B$12*(1+'3- Datos generales'!$B$11)^(W$3-'3- Datos generales'!$B$4)),0)),0)</f>
        <v>0</v>
      </c>
      <c r="X4" s="21">
        <f>IF('4-Registro de activos'!$AY4="Nueva Construccion",IF($P4&gt;0,0,ROUNDUP(('4-Registro de activos'!$G4*'3- Datos generales'!$B$12*(1+'3- Datos generales'!$B$11)^(X$3-'3- Datos generales'!$B$4)),0)),0)</f>
        <v>0</v>
      </c>
      <c r="Y4" s="21">
        <f>IF('4-Registro de activos'!$AY4="Nueva Construccion",IF($P4&gt;0,0,ROUNDUP(('4-Registro de activos'!$G4*'3- Datos generales'!$B$12*(1+'3- Datos generales'!$B$11)^(Y$3-'3- Datos generales'!$B$4)),0)),0)</f>
        <v>0</v>
      </c>
      <c r="Z4" s="159">
        <f>IF('4-Registro de activos'!$AY4="Nueva Construccion",IF($P4&gt;0,0,ROUNDUP(('4-Registro de activos'!$G4*'3- Datos generales'!$B$12*(1+'3- Datos generales'!$B$11)^(Z$3-'3- Datos generales'!$B$4)),0)),0)</f>
        <v>0</v>
      </c>
      <c r="AA4" s="22">
        <f>IF('4-Registro de activos'!$AV4&lt;=(AA$3-'3- Datos generales'!$B$4),ROUNDUP(('4-Registro de activos'!$G4*'3- Datos generales'!$B$12*(1+'3- Datos generales'!$B$11)^(AA$3-'3- Datos generales'!$B$4)),0),0)</f>
        <v>0</v>
      </c>
      <c r="AB4" s="21">
        <f>IF('4-Registro de activos'!$AV4=(AB$3-'3- Datos generales'!$B$4),ROUNDUP(('4-Registro de activos'!$G4*'3- Datos generales'!$B$12*(1+'3- Datos generales'!$B$11)^(AB$3-'3- Datos generales'!$B$4)),0),0)</f>
        <v>0</v>
      </c>
      <c r="AC4" s="21">
        <f>IF('4-Registro de activos'!$AV4=(AC$3-'3- Datos generales'!$B$4),ROUNDUP(('4-Registro de activos'!$G4*'3- Datos generales'!$B$12*(1+'3- Datos generales'!$B$11)^(AC$3-'3- Datos generales'!$B$4)),0),0)</f>
        <v>0</v>
      </c>
      <c r="AD4" s="21">
        <f>IF('4-Registro de activos'!$AV4=(AD$3-'3- Datos generales'!$B$4),ROUNDUP(('4-Registro de activos'!$G4*'3- Datos generales'!$B$12*(1+'3- Datos generales'!$B$11)^(AD$3-'3- Datos generales'!$B$4)),0),0)</f>
        <v>0</v>
      </c>
      <c r="AE4" s="21">
        <f>IF('4-Registro de activos'!$AV4=(AE$3-'3- Datos generales'!$B$4),ROUNDUP(('4-Registro de activos'!$G4*'3- Datos generales'!$B$12*(1+'3- Datos generales'!$B$11)^(AE$3-'3- Datos generales'!$B$4)),0),0)</f>
        <v>0</v>
      </c>
      <c r="AF4" s="21">
        <f>IF('4-Registro de activos'!$AV4=(AF$3-'3- Datos generales'!$B$4),ROUNDUP(('4-Registro de activos'!$G4*'3- Datos generales'!$B$12*(1+'3- Datos generales'!$B$11)^(AF$3-'3- Datos generales'!$B$4)),0),0)</f>
        <v>0</v>
      </c>
      <c r="AG4" s="21">
        <f>IF('4-Registro de activos'!$AV4=(AG$3-'3- Datos generales'!$B$4),ROUNDUP(('4-Registro de activos'!$G4*'3- Datos generales'!$B$12*(1+'3- Datos generales'!$B$11)^(AG$3-'3- Datos generales'!$B$4)),0),0)</f>
        <v>0</v>
      </c>
      <c r="AH4" s="21">
        <f>IF('4-Registro de activos'!$AV4=(AH$3-'3- Datos generales'!$B$4),ROUNDUP(('4-Registro de activos'!$G4*'3- Datos generales'!$B$12*(1+'3- Datos generales'!$B$11)^(AH$3-'3- Datos generales'!$B$4)),0),0)</f>
        <v>0</v>
      </c>
      <c r="AI4" s="21">
        <f>IF('4-Registro de activos'!$AV4=(AI$3-'3- Datos generales'!$B$4),ROUNDUP(('4-Registro de activos'!$G4*'3- Datos generales'!$B$12*(1+'3- Datos generales'!$B$11)^(AI$3-'3- Datos generales'!$B$4)),0),0)</f>
        <v>0</v>
      </c>
      <c r="AJ4" s="21">
        <f>IF('4-Registro de activos'!$AV4=(AJ$3-'3- Datos generales'!$B$4),ROUNDUP(('4-Registro de activos'!$G4*'3- Datos generales'!$B$12*(1+'3- Datos generales'!$B$11)^(AJ$3-'3- Datos generales'!$B$4)),0),0)</f>
        <v>0</v>
      </c>
      <c r="AK4" s="159">
        <f>IF('4-Registro de activos'!$AV4=(AK$3-'3- Datos generales'!$B$4),ROUNDUP(('4-Registro de activos'!$G4*'3- Datos generales'!$B$12*(1+'3- Datos generales'!$B$11)^(AK$3-'3- Datos generales'!$B$4)),0),0)</f>
        <v>0</v>
      </c>
      <c r="AL4" s="22">
        <f>IF('4-Registro de activos'!$AV4&lt;=(AL$3-'3- Datos generales'!$B$4),ROUNDUP((('4-Registro de activos'!$H4*'3- Datos generales'!$B$12)*((1+'3- Datos generales'!$B$11)^(AL$3-'3- Datos generales'!$B$4+'8 -Datos de referencia'!$B$25))),0),0)</f>
        <v>0</v>
      </c>
      <c r="AM4" s="21">
        <f>IF('4-Registro de activos'!$AV4=(AM$3-'3- Datos generales'!$B$4),ROUNDUP((('4-Registro de activos'!$H4*'3- Datos generales'!$B$12)*((1+'3- Datos generales'!$B$11)^(AM$3-'3- Datos generales'!$B$4+'8 -Datos de referencia'!$B$25))),0),0)</f>
        <v>0</v>
      </c>
      <c r="AN4" s="21">
        <f>IF('4-Registro de activos'!$AV4=(AN$3-'3- Datos generales'!$B$4),ROUNDUP((('4-Registro de activos'!$H4*'3- Datos generales'!$B$12)*((1+'3- Datos generales'!$B$11)^(AN$3-'3- Datos generales'!$B$4+'8 -Datos de referencia'!$B$25))),0),0)</f>
        <v>0</v>
      </c>
      <c r="AO4" s="21">
        <f>IF('4-Registro de activos'!$AV4=(AO$3-'3- Datos generales'!$B$4),ROUNDUP((('4-Registro de activos'!$H4*'3- Datos generales'!$B$12)*((1+'3- Datos generales'!$B$11)^(AO$3-'3- Datos generales'!$B$4+'8 -Datos de referencia'!$B$25))),0),0)</f>
        <v>0</v>
      </c>
      <c r="AP4" s="21">
        <f>IF('4-Registro de activos'!$AV4=(AP$3-'3- Datos generales'!$B$4),ROUNDUP((('4-Registro de activos'!$H4*'3- Datos generales'!$B$12)*((1+'3- Datos generales'!$B$11)^(AP$3-'3- Datos generales'!$B$4+'8 -Datos de referencia'!$B$25))),0),0)</f>
        <v>0</v>
      </c>
      <c r="AQ4" s="21">
        <f>IF('4-Registro de activos'!$AV4=(AQ$3-'3- Datos generales'!$B$4),ROUNDUP((('4-Registro de activos'!$H4*'3- Datos generales'!$B$12)*((1+'3- Datos generales'!$B$11)^(AQ$3-'3- Datos generales'!$B$4+'8 -Datos de referencia'!$B$25))),0),0)</f>
        <v>0</v>
      </c>
      <c r="AR4" s="21">
        <f>IF('4-Registro de activos'!$AV4=(AR$3-'3- Datos generales'!$B$4),ROUNDUP((('4-Registro de activos'!$H4*'3- Datos generales'!$B$12)*((1+'3- Datos generales'!$B$11)^(AR$3-'3- Datos generales'!$B$4+'8 -Datos de referencia'!$B$25))),0),0)</f>
        <v>0</v>
      </c>
      <c r="AS4" s="21">
        <f>IF('4-Registro de activos'!$AV4=(AS$3-'3- Datos generales'!$B$4),ROUNDUP((('4-Registro de activos'!$H4*'3- Datos generales'!$B$12)*((1+'3- Datos generales'!$B$11)^(AS$3-'3- Datos generales'!$B$4+'8 -Datos de referencia'!$B$25))),0),0)</f>
        <v>0</v>
      </c>
      <c r="AT4" s="21">
        <f>IF('4-Registro de activos'!$AV4=(AT$3-'3- Datos generales'!$B$4),ROUNDUP((('4-Registro de activos'!$H4*'3- Datos generales'!$B$12)*((1+'3- Datos generales'!$B$11)^(AT$3-'3- Datos generales'!$B$4+'8 -Datos de referencia'!$B$25))),0),0)</f>
        <v>0</v>
      </c>
      <c r="AU4" s="21">
        <f>IF('4-Registro de activos'!$AV4=(AU$3-'3- Datos generales'!$B$4),ROUNDUP((('4-Registro de activos'!$H4*'3- Datos generales'!$B$12)*((1+'3- Datos generales'!$B$11)^(AU$3-'3- Datos generales'!$B$4+'8 -Datos de referencia'!$B$25))),0),0)</f>
        <v>0</v>
      </c>
      <c r="AV4" s="159">
        <f>IF('4-Registro de activos'!$AV4=(AV$3-'3- Datos generales'!$B$4),ROUNDUP((('4-Registro de activos'!$H4*'3- Datos generales'!$B$12)*((1+'3- Datos generales'!$B$11)^(AV$3-'3- Datos generales'!$B$4+'8 -Datos de referencia'!$B$25))),0),0)</f>
        <v>0</v>
      </c>
      <c r="AW4" s="23">
        <f>IF(P4&gt;0,($M4*(1+'3- Datos generales'!$B$5)^('5-Proyección inversiones'!AW$3-'3- Datos generales'!$B$4))*(P4*((1+'3- Datos generales'!$B$11)^(AW$3-'3- Datos generales'!$B$4+'8 -Datos de referencia'!$B$25))),0)</f>
        <v>0</v>
      </c>
      <c r="AX4" s="20">
        <f>IF(Q4&gt;0,($M4*(1+'3- Datos generales'!$B$5)^(AX$3-'3- Datos generales'!$B$4))*(Q4*((1+'3- Datos generales'!$B$11)^('5-Proyección inversiones'!AX$3-'3- Datos generales'!$B$4+'8 -Datos de referencia'!$B$25))),0)</f>
        <v>0</v>
      </c>
      <c r="AY4" s="20">
        <f>IF(R4&gt;0,($M4*(1+'3- Datos generales'!$B$5)^(AY$3-'3- Datos generales'!$B$4))*(R4*((1+'3- Datos generales'!$B$11)^('5-Proyección inversiones'!AY$3-'3- Datos generales'!$B$4+'8 -Datos de referencia'!$B$25))),0)</f>
        <v>0</v>
      </c>
      <c r="AZ4" s="20">
        <f>IF(S4&gt;0,($M4*(1+'3- Datos generales'!$B$5)^(AZ$3-'3- Datos generales'!$B$4))*(S4*((1+'3- Datos generales'!$B$11)^('5-Proyección inversiones'!AZ$3-'3- Datos generales'!$B$4+'8 -Datos de referencia'!$B$25))),0)</f>
        <v>0</v>
      </c>
      <c r="BA4" s="20">
        <f>IF(T4&gt;0,($M4*(1+'3- Datos generales'!$B$5)^(BA$3-'3- Datos generales'!$B$4))*(T4*((1+'3- Datos generales'!$B$11)^('5-Proyección inversiones'!BA$3-'3- Datos generales'!$B$4+'8 -Datos de referencia'!$B$25))),0)</f>
        <v>0</v>
      </c>
      <c r="BB4" s="20">
        <f>IF(U4&gt;0,($M4*(1+'3- Datos generales'!$B$5)^(BB$3-'3- Datos generales'!$B$4))*(U4*((1+'3- Datos generales'!$B$11)^('5-Proyección inversiones'!BB$3-'3- Datos generales'!$B$4+'8 -Datos de referencia'!$B$25))),0)</f>
        <v>0</v>
      </c>
      <c r="BC4" s="20">
        <f>IF(V4&gt;0,($M4*(1+'3- Datos generales'!$B$5)^(BC$3-'3- Datos generales'!$B$4))*(V4*((1+'3- Datos generales'!$B$11)^('5-Proyección inversiones'!BC$3-'3- Datos generales'!$B$4+'8 -Datos de referencia'!$B$25))),0)</f>
        <v>0</v>
      </c>
      <c r="BD4" s="20">
        <f>IF(W4&gt;0,($M4*(1+'3- Datos generales'!$B$5)^(BD$3-'3- Datos generales'!$B$4))*(W4*((1+'3- Datos generales'!$B$11)^('5-Proyección inversiones'!BD$3-'3- Datos generales'!$B$4+'8 -Datos de referencia'!$B$25))),0)</f>
        <v>0</v>
      </c>
      <c r="BE4" s="20">
        <f>IF(X4&gt;0,($M4*(1+'3- Datos generales'!$B$5)^(BE$3-'3- Datos generales'!$B$4))*(X4*((1+'3- Datos generales'!$B$11)^('5-Proyección inversiones'!BE$3-'3- Datos generales'!$B$4+'8 -Datos de referencia'!$B$25))),0)</f>
        <v>0</v>
      </c>
      <c r="BF4" s="20">
        <f>IF(Y4&gt;0,($M4*(1+'3- Datos generales'!$B$5)^(BF$3-'3- Datos generales'!$B$4))*(Y4*((1+'3- Datos generales'!$B$11)^('5-Proyección inversiones'!BF$3-'3- Datos generales'!$B$4+'8 -Datos de referencia'!$B$25))),0)</f>
        <v>0</v>
      </c>
      <c r="BG4" s="155">
        <f>IF(Z4&gt;0,($M4*(1+'3- Datos generales'!$B$5)^(BG$3-'3- Datos generales'!$B$4))*(Z4*((1+'3- Datos generales'!$B$11)^('5-Proyección inversiones'!BG$3-'3- Datos generales'!$B$4+'8 -Datos de referencia'!$B$25))),0)</f>
        <v>0</v>
      </c>
      <c r="BH4" s="23">
        <f>IF(AA4&gt;0,($N4*(1+'3- Datos generales'!$B$5)^(BH$3-'3- Datos generales'!$B$4))*(AA4*((1+'3- Datos generales'!$B$11)^('5-Proyección inversiones'!BH$3-'3- Datos generales'!$B$4+'8 -Datos de referencia'!$B$25))),0)</f>
        <v>0</v>
      </c>
      <c r="BI4" s="20">
        <f>IF(AB4&gt;0,$N4*((1+'3- Datos generales'!$B$5)^(BI$3-'3- Datos generales'!$B$4))*(AB4*((1+'3- Datos generales'!$B$11)^('5-Proyección inversiones'!BI$3-'3- Datos generales'!$B$4+'8 -Datos de referencia'!$B$25))),0)</f>
        <v>0</v>
      </c>
      <c r="BJ4" s="20">
        <f>IF(AC4&gt;0,$N4*((1+'3- Datos generales'!$B$5)^(BJ$3-'3- Datos generales'!$B$4))*(AC4*((1+'3- Datos generales'!$B$11)^('5-Proyección inversiones'!BJ$3-'3- Datos generales'!$B$4+'8 -Datos de referencia'!$B$25))),0)</f>
        <v>0</v>
      </c>
      <c r="BK4" s="20">
        <f>IF(AD4&gt;0,$N4*((1+'3- Datos generales'!$B$5)^(BK$3-'3- Datos generales'!$B$4))*(AD4*((1+'3- Datos generales'!$B$11)^('5-Proyección inversiones'!BK$3-'3- Datos generales'!$B$4+'8 -Datos de referencia'!$B$25))),0)</f>
        <v>0</v>
      </c>
      <c r="BL4" s="20">
        <f>IF(AE4&gt;0,$N4*((1+'3- Datos generales'!$B$5)^(BL$3-'3- Datos generales'!$B$4))*(AE4*((1+'3- Datos generales'!$B$11)^('5-Proyección inversiones'!BL$3-'3- Datos generales'!$B$4+'8 -Datos de referencia'!$B$25))),0)</f>
        <v>0</v>
      </c>
      <c r="BM4" s="20">
        <f>IF(AF4&gt;0,$N4*((1+'3- Datos generales'!$B$5)^(BM$3-'3- Datos generales'!$B$4))*(AF4*((1+'3- Datos generales'!$B$11)^('5-Proyección inversiones'!BM$3-'3- Datos generales'!$B$4+'8 -Datos de referencia'!$B$25))),0)</f>
        <v>0</v>
      </c>
      <c r="BN4" s="20">
        <f>IF(AG4&gt;0,$N4*((1+'3- Datos generales'!$B$5)^(BN$3-'3- Datos generales'!$B$4))*(AG4*((1+'3- Datos generales'!$B$11)^('5-Proyección inversiones'!BN$3-'3- Datos generales'!$B$4+'8 -Datos de referencia'!$B$25))),0)</f>
        <v>0</v>
      </c>
      <c r="BO4" s="20">
        <f>IF(AH4&gt;0,$N4*((1+'3- Datos generales'!$B$5)^(BO$3-'3- Datos generales'!$B$4))*(AH4*((1+'3- Datos generales'!$B$11)^('5-Proyección inversiones'!BO$3-'3- Datos generales'!$B$4+'8 -Datos de referencia'!$B$25))),0)</f>
        <v>0</v>
      </c>
      <c r="BP4" s="20">
        <f>IF(AI4&gt;0,$N4*((1+'3- Datos generales'!$B$5)^(BP$3-'3- Datos generales'!$B$4))*(AI4*((1+'3- Datos generales'!$B$11)^('5-Proyección inversiones'!BP$3-'3- Datos generales'!$B$4+'8 -Datos de referencia'!$B$25))),0)</f>
        <v>0</v>
      </c>
      <c r="BQ4" s="20">
        <f>IF(AJ4&gt;0,$N4*((1+'3- Datos generales'!$B$5)^(BQ$3-'3- Datos generales'!$B$4))*(AJ4*((1+'3- Datos generales'!$B$11)^('5-Proyección inversiones'!BQ$3-'3- Datos generales'!$B$4+'8 -Datos de referencia'!$B$25))),0)</f>
        <v>0</v>
      </c>
      <c r="BR4" s="155">
        <f>IF(AK4&gt;0,$N4*((1+'3- Datos generales'!$B$5)^(BR$3-'3- Datos generales'!$B$4))*(AK4*((1+'3- Datos generales'!$B$11)^('5-Proyección inversiones'!BR$3-'3- Datos generales'!$B$4+'8 -Datos de referencia'!$B$25))),0)</f>
        <v>0</v>
      </c>
      <c r="BS4" s="23">
        <f>IF(AL4&gt;0,AL4*($O4*(1+'3- Datos generales'!$B$5)^(BH$3-'3- Datos generales'!$B$4)),0)</f>
        <v>0</v>
      </c>
      <c r="BT4" s="20">
        <f>IF(AM4&gt;0,AM4*($O4*(1+'3- Datos generales'!$B$5)^(BT$3-'3- Datos generales'!$B$4)),0)</f>
        <v>0</v>
      </c>
      <c r="BU4" s="20">
        <f>IF(AN4&gt;0,AN4*($O4*(1+'3- Datos generales'!$B$5)^(BU$3-'3- Datos generales'!$B$4)),0)</f>
        <v>0</v>
      </c>
      <c r="BV4" s="20">
        <f>IF(AO4&gt;0,AO4*($O4*(1+'3- Datos generales'!$B$5)^(BV$3-'3- Datos generales'!$B$4)),0)</f>
        <v>0</v>
      </c>
      <c r="BW4" s="20">
        <f>IF(AP4&gt;0,AP4*($O4*(1+'3- Datos generales'!$B$5)^(BW$3-'3- Datos generales'!$B$4)),0)</f>
        <v>0</v>
      </c>
      <c r="BX4" s="20">
        <f>IF(AQ4&gt;0,AQ4*($O4*(1+'3- Datos generales'!$B$5)^(BX$3-'3- Datos generales'!$B$4)),0)</f>
        <v>0</v>
      </c>
      <c r="BY4" s="20">
        <f>IF(AR4&gt;0,AR4*($O4*(1+'3- Datos generales'!$B$5)^(BY$3-'3- Datos generales'!$B$4)),0)</f>
        <v>0</v>
      </c>
      <c r="BZ4" s="20">
        <f>IF(AS4&gt;0,AS4*($O4*(1+'3- Datos generales'!$B$5)^(BZ$3-'3- Datos generales'!$B$4)),0)</f>
        <v>0</v>
      </c>
      <c r="CA4" s="20">
        <f>IF(AT4&gt;0,AT4*($O4*(1+'3- Datos generales'!$B$5)^(CA$3-'3- Datos generales'!$B$4)),0)</f>
        <v>0</v>
      </c>
      <c r="CB4" s="20">
        <f>IF(AU4&gt;0,AU4*($O4*(1+'3- Datos generales'!$B$5)^(CB$3-'3- Datos generales'!$B$4)),0)</f>
        <v>0</v>
      </c>
      <c r="CC4" s="155">
        <f>IF(AV4&gt;0,AV4*($O4*(1+'3- Datos generales'!$B$5)^(CC$3-'3- Datos generales'!$B$4)),0)</f>
        <v>0</v>
      </c>
    </row>
    <row r="5" spans="1:81" x14ac:dyDescent="0.25">
      <c r="A5" s="38"/>
      <c r="B5" s="14"/>
      <c r="C5" s="14">
        <f>'4-Registro de activos'!C5</f>
        <v>0</v>
      </c>
      <c r="D5" s="14">
        <f>'4-Registro de activos'!D5</f>
        <v>0</v>
      </c>
      <c r="E5" s="14">
        <f>'4-Registro de activos'!E5</f>
        <v>0</v>
      </c>
      <c r="F5" s="14">
        <f>'4-Registro de activos'!F5</f>
        <v>0</v>
      </c>
      <c r="G5" s="14">
        <f>'4-Registro de activos'!G5</f>
        <v>0</v>
      </c>
      <c r="H5" s="26">
        <f>'4-Registro de activos'!H5</f>
        <v>0</v>
      </c>
      <c r="I5" s="15" t="str">
        <f>'4-Registro de activos'!AV5</f>
        <v>n/a</v>
      </c>
      <c r="J5" s="14" t="str">
        <f>'4-Registro de activos'!AW5</f>
        <v>Bajo Riesgo</v>
      </c>
      <c r="K5" s="14" t="str">
        <f>'4-Registro de activos'!AX5</f>
        <v>n/a</v>
      </c>
      <c r="L5" s="14" t="str">
        <f>'4-Registro de activos'!AY5</f>
        <v>n/a</v>
      </c>
      <c r="M5" s="20">
        <f>IF('4-Registro de activos'!K5="Sistema no mejorado",AVERAGE('3- Datos generales'!$D$20:$D$21),0)</f>
        <v>0</v>
      </c>
      <c r="N5" s="20" t="str">
        <f>IF('4-Registro de activos'!K5="Sistema no mejorado",0,IF('4-Registro de activos'!I5="sin dato","n/a",IF('4-Registro de activos'!I5="otro","n/a",VLOOKUP('4-Registro de activos'!I5,'3- Datos generales'!$A$23:$D$24,4,0))))</f>
        <v>n/a</v>
      </c>
      <c r="O5" s="155" t="str">
        <f>IF('4-Registro de activos'!K5="Sistema no mejorado",0,IF('4-Registro de activos'!I5="sin dato","n/a",IF('4-Registro de activos'!I5="otro","n/a",VLOOKUP('4-Registro de activos'!I5,'3- Datos generales'!$A$26:$D$27,4,0))))</f>
        <v>n/a</v>
      </c>
      <c r="P5" s="22">
        <f>IF('4-Registro de activos'!$AY5="Nueva Construccion",ROUNDUP(('4-Registro de activos'!$G5*'3- Datos generales'!$B$12*(1+'3- Datos generales'!$B$11)^(P$3-'3- Datos generales'!$B$4)),0),0)</f>
        <v>0</v>
      </c>
      <c r="Q5" s="21">
        <f>IF('4-Registro de activos'!$AY5="Nueva Construccion",IF($P5&gt;0,0,ROUNDUP(('4-Registro de activos'!$G5*'3- Datos generales'!$B$12*(1+'3- Datos generales'!$B$11)^(Q$3-'3- Datos generales'!$B$4)),0)),0)</f>
        <v>0</v>
      </c>
      <c r="R5" s="21">
        <f>IF('4-Registro de activos'!$AY5="Nueva Construccion",IF($P5&gt;0,0,ROUNDUP(('4-Registro de activos'!$G5*'3- Datos generales'!$B$12*(1+'3- Datos generales'!$B$11)^(R$3-'3- Datos generales'!$B$4)),0)),0)</f>
        <v>0</v>
      </c>
      <c r="S5" s="21">
        <f>IF('4-Registro de activos'!$AY5="Nueva Construccion",IF($P5&gt;0,0,ROUNDUP(('4-Registro de activos'!$G5*'3- Datos generales'!$B$12*(1+'3- Datos generales'!$B$11)^(S$3-'3- Datos generales'!$B$4)),0)),0)</f>
        <v>0</v>
      </c>
      <c r="T5" s="21">
        <f>IF('4-Registro de activos'!$AY5="Nueva Construccion",IF($P5&gt;0,0,ROUNDUP(('4-Registro de activos'!$G5*'3- Datos generales'!$B$12*(1+'3- Datos generales'!$B$11)^(T$3-'3- Datos generales'!$B$4)),0)),0)</f>
        <v>0</v>
      </c>
      <c r="U5" s="21">
        <f>IF('4-Registro de activos'!$AY5="Nueva Construccion",IF($P5&gt;0,0,ROUNDUP(('4-Registro de activos'!$G5*'3- Datos generales'!$B$12*(1+'3- Datos generales'!$B$11)^(U$3-'3- Datos generales'!$B$4)),0)),0)</f>
        <v>0</v>
      </c>
      <c r="V5" s="21">
        <f>IF('4-Registro de activos'!$AY5="Nueva Construccion",IF($P5&gt;0,0,ROUNDUP(('4-Registro de activos'!$G5*'3- Datos generales'!$B$12*(1+'3- Datos generales'!$B$11)^(V$3-'3- Datos generales'!$B$4)),0)),0)</f>
        <v>0</v>
      </c>
      <c r="W5" s="21">
        <f>IF('4-Registro de activos'!$AY5="Nueva Construccion",IF($P5&gt;0,0,ROUNDUP(('4-Registro de activos'!$G5*'3- Datos generales'!$B$12*(1+'3- Datos generales'!$B$11)^(W$3-'3- Datos generales'!$B$4)),0)),0)</f>
        <v>0</v>
      </c>
      <c r="X5" s="21">
        <f>IF('4-Registro de activos'!$AY5="Nueva Construccion",IF($P5&gt;0,0,ROUNDUP(('4-Registro de activos'!$G5*'3- Datos generales'!$B$12*(1+'3- Datos generales'!$B$11)^(X$3-'3- Datos generales'!$B$4)),0)),0)</f>
        <v>0</v>
      </c>
      <c r="Y5" s="21">
        <f>IF('4-Registro de activos'!$AY5="Nueva Construccion",IF($P5&gt;0,0,ROUNDUP(('4-Registro de activos'!$G5*'3- Datos generales'!$B$12*(1+'3- Datos generales'!$B$11)^(Y$3-'3- Datos generales'!$B$4)),0)),0)</f>
        <v>0</v>
      </c>
      <c r="Z5" s="159">
        <f>IF('4-Registro de activos'!$AY5="Nueva Construccion",IF($P5&gt;0,0,ROUNDUP(('4-Registro de activos'!$G5*'3- Datos generales'!$B$12*(1+'3- Datos generales'!$B$11)^(Z$3-'3- Datos generales'!$B$4)),0)),0)</f>
        <v>0</v>
      </c>
      <c r="AA5" s="22">
        <f>IF('4-Registro de activos'!$AV5&lt;=(AA$3-'3- Datos generales'!$B$4),ROUNDUP(('4-Registro de activos'!$G5*'3- Datos generales'!$B$12*(1+'3- Datos generales'!$B$11)^(AA$3-'3- Datos generales'!$B$4)),0),0)</f>
        <v>0</v>
      </c>
      <c r="AB5" s="21">
        <f>IF('4-Registro de activos'!$AV5=(AB$3-'3- Datos generales'!$B$4),ROUNDUP(('4-Registro de activos'!$G5*'3- Datos generales'!$B$12*(1+'3- Datos generales'!$B$11)^(AB$3-'3- Datos generales'!$B$4)),0),0)</f>
        <v>0</v>
      </c>
      <c r="AC5" s="21">
        <f>IF('4-Registro de activos'!$AV5=(AC$3-'3- Datos generales'!$B$4),ROUNDUP(('4-Registro de activos'!$G5*'3- Datos generales'!$B$12*(1+'3- Datos generales'!$B$11)^(AC$3-'3- Datos generales'!$B$4)),0),0)</f>
        <v>0</v>
      </c>
      <c r="AD5" s="21">
        <f>IF('4-Registro de activos'!$AV5=(AD$3-'3- Datos generales'!$B$4),ROUNDUP(('4-Registro de activos'!$G5*'3- Datos generales'!$B$12*(1+'3- Datos generales'!$B$11)^(AD$3-'3- Datos generales'!$B$4)),0),0)</f>
        <v>0</v>
      </c>
      <c r="AE5" s="21">
        <f>IF('4-Registro de activos'!$AV5=(AE$3-'3- Datos generales'!$B$4),ROUNDUP(('4-Registro de activos'!$G5*'3- Datos generales'!$B$12*(1+'3- Datos generales'!$B$11)^(AE$3-'3- Datos generales'!$B$4)),0),0)</f>
        <v>0</v>
      </c>
      <c r="AF5" s="21">
        <f>IF('4-Registro de activos'!$AV5=(AF$3-'3- Datos generales'!$B$4),ROUNDUP(('4-Registro de activos'!$G5*'3- Datos generales'!$B$12*(1+'3- Datos generales'!$B$11)^(AF$3-'3- Datos generales'!$B$4)),0),0)</f>
        <v>0</v>
      </c>
      <c r="AG5" s="21">
        <f>IF('4-Registro de activos'!$AV5=(AG$3-'3- Datos generales'!$B$4),ROUNDUP(('4-Registro de activos'!$G5*'3- Datos generales'!$B$12*(1+'3- Datos generales'!$B$11)^(AG$3-'3- Datos generales'!$B$4)),0),0)</f>
        <v>0</v>
      </c>
      <c r="AH5" s="21">
        <f>IF('4-Registro de activos'!$AV5=(AH$3-'3- Datos generales'!$B$4),ROUNDUP(('4-Registro de activos'!$G5*'3- Datos generales'!$B$12*(1+'3- Datos generales'!$B$11)^(AH$3-'3- Datos generales'!$B$4)),0),0)</f>
        <v>0</v>
      </c>
      <c r="AI5" s="21">
        <f>IF('4-Registro de activos'!$AV5=(AI$3-'3- Datos generales'!$B$4),ROUNDUP(('4-Registro de activos'!$G5*'3- Datos generales'!$B$12*(1+'3- Datos generales'!$B$11)^(AI$3-'3- Datos generales'!$B$4)),0),0)</f>
        <v>0</v>
      </c>
      <c r="AJ5" s="21">
        <f>IF('4-Registro de activos'!$AV5=(AJ$3-'3- Datos generales'!$B$4),ROUNDUP(('4-Registro de activos'!$G5*'3- Datos generales'!$B$12*(1+'3- Datos generales'!$B$11)^(AJ$3-'3- Datos generales'!$B$4)),0),0)</f>
        <v>0</v>
      </c>
      <c r="AK5" s="159">
        <f>IF('4-Registro de activos'!$AV5=(AK$3-'3- Datos generales'!$B$4),ROUNDUP(('4-Registro de activos'!$G5*'3- Datos generales'!$B$12*(1+'3- Datos generales'!$B$11)^(AK$3-'3- Datos generales'!$B$4)),0),0)</f>
        <v>0</v>
      </c>
      <c r="AL5" s="22">
        <f>IF('4-Registro de activos'!$AV5&lt;=(AL$3-'3- Datos generales'!$B$4),ROUNDUP((('4-Registro de activos'!$H5*'3- Datos generales'!$B$12)*((1+'3- Datos generales'!$B$11)^(AL$3-'3- Datos generales'!$B$4+'8 -Datos de referencia'!$B$25))),0),0)</f>
        <v>0</v>
      </c>
      <c r="AM5" s="21">
        <f>IF('4-Registro de activos'!$AV5=(AM$3-'3- Datos generales'!$B$4),ROUNDUP((('4-Registro de activos'!$H5*'3- Datos generales'!$B$12)*((1+'3- Datos generales'!$B$11)^(AM$3-'3- Datos generales'!$B$4+'8 -Datos de referencia'!$B$25))),0),0)</f>
        <v>0</v>
      </c>
      <c r="AN5" s="21">
        <f>IF('4-Registro de activos'!$AV5=(AN$3-'3- Datos generales'!$B$4),ROUNDUP((('4-Registro de activos'!$H5*'3- Datos generales'!$B$12)*((1+'3- Datos generales'!$B$11)^(AN$3-'3- Datos generales'!$B$4+'8 -Datos de referencia'!$B$25))),0),0)</f>
        <v>0</v>
      </c>
      <c r="AO5" s="21">
        <f>IF('4-Registro de activos'!$AV5=(AO$3-'3- Datos generales'!$B$4),ROUNDUP((('4-Registro de activos'!$H5*'3- Datos generales'!$B$12)*((1+'3- Datos generales'!$B$11)^(AO$3-'3- Datos generales'!$B$4+'8 -Datos de referencia'!$B$25))),0),0)</f>
        <v>0</v>
      </c>
      <c r="AP5" s="21">
        <f>IF('4-Registro de activos'!$AV5=(AP$3-'3- Datos generales'!$B$4),ROUNDUP((('4-Registro de activos'!$H5*'3- Datos generales'!$B$12)*((1+'3- Datos generales'!$B$11)^(AP$3-'3- Datos generales'!$B$4+'8 -Datos de referencia'!$B$25))),0),0)</f>
        <v>0</v>
      </c>
      <c r="AQ5" s="21">
        <f>IF('4-Registro de activos'!$AV5=(AQ$3-'3- Datos generales'!$B$4),ROUNDUP((('4-Registro de activos'!$H5*'3- Datos generales'!$B$12)*((1+'3- Datos generales'!$B$11)^(AQ$3-'3- Datos generales'!$B$4+'8 -Datos de referencia'!$B$25))),0),0)</f>
        <v>0</v>
      </c>
      <c r="AR5" s="21">
        <f>IF('4-Registro de activos'!$AV5=(AR$3-'3- Datos generales'!$B$4),ROUNDUP((('4-Registro de activos'!$H5*'3- Datos generales'!$B$12)*((1+'3- Datos generales'!$B$11)^(AR$3-'3- Datos generales'!$B$4+'8 -Datos de referencia'!$B$25))),0),0)</f>
        <v>0</v>
      </c>
      <c r="AS5" s="21">
        <f>IF('4-Registro de activos'!$AV5=(AS$3-'3- Datos generales'!$B$4),ROUNDUP((('4-Registro de activos'!$H5*'3- Datos generales'!$B$12)*((1+'3- Datos generales'!$B$11)^(AS$3-'3- Datos generales'!$B$4+'8 -Datos de referencia'!$B$25))),0),0)</f>
        <v>0</v>
      </c>
      <c r="AT5" s="21">
        <f>IF('4-Registro de activos'!$AV5=(AT$3-'3- Datos generales'!$B$4),ROUNDUP((('4-Registro de activos'!$H5*'3- Datos generales'!$B$12)*((1+'3- Datos generales'!$B$11)^(AT$3-'3- Datos generales'!$B$4+'8 -Datos de referencia'!$B$25))),0),0)</f>
        <v>0</v>
      </c>
      <c r="AU5" s="21">
        <f>IF('4-Registro de activos'!$AV5=(AU$3-'3- Datos generales'!$B$4),ROUNDUP((('4-Registro de activos'!$H5*'3- Datos generales'!$B$12)*((1+'3- Datos generales'!$B$11)^(AU$3-'3- Datos generales'!$B$4+'8 -Datos de referencia'!$B$25))),0),0)</f>
        <v>0</v>
      </c>
      <c r="AV5" s="159">
        <f>IF('4-Registro de activos'!$AV5=(AV$3-'3- Datos generales'!$B$4),ROUNDUP((('4-Registro de activos'!$H5*'3- Datos generales'!$B$12)*((1+'3- Datos generales'!$B$11)^(AV$3-'3- Datos generales'!$B$4+'8 -Datos de referencia'!$B$25))),0),0)</f>
        <v>0</v>
      </c>
      <c r="AW5" s="23">
        <f>IF(P5&gt;0,($M5*(1+'3- Datos generales'!$B$5)^('5-Proyección inversiones'!AW$3-'3- Datos generales'!$B$4))*(P5*((1+'3- Datos generales'!$B$11)^(AW$3-'3- Datos generales'!$B$4+'8 -Datos de referencia'!$B$25))),0)</f>
        <v>0</v>
      </c>
      <c r="AX5" s="20">
        <f>IF(Q5&gt;0,($M5*(1+'3- Datos generales'!$B$5)^(AX$3-'3- Datos generales'!$B$4))*(Q5*((1+'3- Datos generales'!$B$11)^('5-Proyección inversiones'!AX$3-'3- Datos generales'!$B$4+'8 -Datos de referencia'!$B$25))),0)</f>
        <v>0</v>
      </c>
      <c r="AY5" s="20">
        <f>IF(R5&gt;0,($M5*(1+'3- Datos generales'!$B$5)^(AY$3-'3- Datos generales'!$B$4))*(R5*((1+'3- Datos generales'!$B$11)^('5-Proyección inversiones'!AY$3-'3- Datos generales'!$B$4+'8 -Datos de referencia'!$B$25))),0)</f>
        <v>0</v>
      </c>
      <c r="AZ5" s="20">
        <f>IF(S5&gt;0,($M5*(1+'3- Datos generales'!$B$5)^(AZ$3-'3- Datos generales'!$B$4))*(S5*((1+'3- Datos generales'!$B$11)^('5-Proyección inversiones'!AZ$3-'3- Datos generales'!$B$4+'8 -Datos de referencia'!$B$25))),0)</f>
        <v>0</v>
      </c>
      <c r="BA5" s="20">
        <f>IF(T5&gt;0,($M5*(1+'3- Datos generales'!$B$5)^(BA$3-'3- Datos generales'!$B$4))*(T5*((1+'3- Datos generales'!$B$11)^('5-Proyección inversiones'!BA$3-'3- Datos generales'!$B$4+'8 -Datos de referencia'!$B$25))),0)</f>
        <v>0</v>
      </c>
      <c r="BB5" s="20">
        <f>IF(U5&gt;0,($M5*(1+'3- Datos generales'!$B$5)^(BB$3-'3- Datos generales'!$B$4))*(U5*((1+'3- Datos generales'!$B$11)^('5-Proyección inversiones'!BB$3-'3- Datos generales'!$B$4+'8 -Datos de referencia'!$B$25))),0)</f>
        <v>0</v>
      </c>
      <c r="BC5" s="20">
        <f>IF(V5&gt;0,($M5*(1+'3- Datos generales'!$B$5)^(BC$3-'3- Datos generales'!$B$4))*(V5*((1+'3- Datos generales'!$B$11)^('5-Proyección inversiones'!BC$3-'3- Datos generales'!$B$4+'8 -Datos de referencia'!$B$25))),0)</f>
        <v>0</v>
      </c>
      <c r="BD5" s="20">
        <f>IF(W5&gt;0,($M5*(1+'3- Datos generales'!$B$5)^(BD$3-'3- Datos generales'!$B$4))*(W5*((1+'3- Datos generales'!$B$11)^('5-Proyección inversiones'!BD$3-'3- Datos generales'!$B$4+'8 -Datos de referencia'!$B$25))),0)</f>
        <v>0</v>
      </c>
      <c r="BE5" s="20">
        <f>IF(X5&gt;0,($M5*(1+'3- Datos generales'!$B$5)^(BE$3-'3- Datos generales'!$B$4))*(X5*((1+'3- Datos generales'!$B$11)^('5-Proyección inversiones'!BE$3-'3- Datos generales'!$B$4+'8 -Datos de referencia'!$B$25))),0)</f>
        <v>0</v>
      </c>
      <c r="BF5" s="20">
        <f>IF(Y5&gt;0,($M5*(1+'3- Datos generales'!$B$5)^(BF$3-'3- Datos generales'!$B$4))*(Y5*((1+'3- Datos generales'!$B$11)^('5-Proyección inversiones'!BF$3-'3- Datos generales'!$B$4+'8 -Datos de referencia'!$B$25))),0)</f>
        <v>0</v>
      </c>
      <c r="BG5" s="155">
        <f>IF(Z5&gt;0,($M5*(1+'3- Datos generales'!$B$5)^(BG$3-'3- Datos generales'!$B$4))*(Z5*((1+'3- Datos generales'!$B$11)^('5-Proyección inversiones'!BG$3-'3- Datos generales'!$B$4+'8 -Datos de referencia'!$B$25))),0)</f>
        <v>0</v>
      </c>
      <c r="BH5" s="23">
        <f>IF(AA5&gt;0,($N5*(1+'3- Datos generales'!$B$5)^(BH$3-'3- Datos generales'!$B$4))*(AA5*((1+'3- Datos generales'!$B$11)^('5-Proyección inversiones'!BH$3-'3- Datos generales'!$B$4+'8 -Datos de referencia'!$B$25))),0)</f>
        <v>0</v>
      </c>
      <c r="BI5" s="20">
        <f>IF(AB5&gt;0,$N5*((1+'3- Datos generales'!$B$5)^(BI$3-'3- Datos generales'!$B$4))*(AB5*((1+'3- Datos generales'!$B$11)^('5-Proyección inversiones'!BI$3-'3- Datos generales'!$B$4+'8 -Datos de referencia'!$B$25))),0)</f>
        <v>0</v>
      </c>
      <c r="BJ5" s="20">
        <f>IF(AC5&gt;0,$N5*((1+'3- Datos generales'!$B$5)^(BJ$3-'3- Datos generales'!$B$4))*(AC5*((1+'3- Datos generales'!$B$11)^('5-Proyección inversiones'!BJ$3-'3- Datos generales'!$B$4+'8 -Datos de referencia'!$B$25))),0)</f>
        <v>0</v>
      </c>
      <c r="BK5" s="20">
        <f>IF(AD5&gt;0,$N5*((1+'3- Datos generales'!$B$5)^(BK$3-'3- Datos generales'!$B$4))*(AD5*((1+'3- Datos generales'!$B$11)^('5-Proyección inversiones'!BK$3-'3- Datos generales'!$B$4+'8 -Datos de referencia'!$B$25))),0)</f>
        <v>0</v>
      </c>
      <c r="BL5" s="20">
        <f>IF(AE5&gt;0,$N5*((1+'3- Datos generales'!$B$5)^(BL$3-'3- Datos generales'!$B$4))*(AE5*((1+'3- Datos generales'!$B$11)^('5-Proyección inversiones'!BL$3-'3- Datos generales'!$B$4+'8 -Datos de referencia'!$B$25))),0)</f>
        <v>0</v>
      </c>
      <c r="BM5" s="20">
        <f>IF(AF5&gt;0,$N5*((1+'3- Datos generales'!$B$5)^(BM$3-'3- Datos generales'!$B$4))*(AF5*((1+'3- Datos generales'!$B$11)^('5-Proyección inversiones'!BM$3-'3- Datos generales'!$B$4+'8 -Datos de referencia'!$B$25))),0)</f>
        <v>0</v>
      </c>
      <c r="BN5" s="20">
        <f>IF(AG5&gt;0,$N5*((1+'3- Datos generales'!$B$5)^(BN$3-'3- Datos generales'!$B$4))*(AG5*((1+'3- Datos generales'!$B$11)^('5-Proyección inversiones'!BN$3-'3- Datos generales'!$B$4+'8 -Datos de referencia'!$B$25))),0)</f>
        <v>0</v>
      </c>
      <c r="BO5" s="20">
        <f>IF(AH5&gt;0,$N5*((1+'3- Datos generales'!$B$5)^(BO$3-'3- Datos generales'!$B$4))*(AH5*((1+'3- Datos generales'!$B$11)^('5-Proyección inversiones'!BO$3-'3- Datos generales'!$B$4+'8 -Datos de referencia'!$B$25))),0)</f>
        <v>0</v>
      </c>
      <c r="BP5" s="20">
        <f>IF(AI5&gt;0,$N5*((1+'3- Datos generales'!$B$5)^(BP$3-'3- Datos generales'!$B$4))*(AI5*((1+'3- Datos generales'!$B$11)^('5-Proyección inversiones'!BP$3-'3- Datos generales'!$B$4+'8 -Datos de referencia'!$B$25))),0)</f>
        <v>0</v>
      </c>
      <c r="BQ5" s="20">
        <f>IF(AJ5&gt;0,$N5*((1+'3- Datos generales'!$B$5)^(BQ$3-'3- Datos generales'!$B$4))*(AJ5*((1+'3- Datos generales'!$B$11)^('5-Proyección inversiones'!BQ$3-'3- Datos generales'!$B$4+'8 -Datos de referencia'!$B$25))),0)</f>
        <v>0</v>
      </c>
      <c r="BR5" s="155">
        <f>IF(AK5&gt;0,$N5*((1+'3- Datos generales'!$B$5)^(BR$3-'3- Datos generales'!$B$4))*(AK5*((1+'3- Datos generales'!$B$11)^('5-Proyección inversiones'!BR$3-'3- Datos generales'!$B$4+'8 -Datos de referencia'!$B$25))),0)</f>
        <v>0</v>
      </c>
      <c r="BS5" s="23">
        <f>IF(AL5&gt;0,AL5*($O5*(1+'3- Datos generales'!$B$5)^(BH$3-'3- Datos generales'!$B$4)),0)</f>
        <v>0</v>
      </c>
      <c r="BT5" s="20">
        <f>IF(AM5&gt;0,AM5*($O5*(1+'3- Datos generales'!$B$5)^(BT$3-'3- Datos generales'!$B$4)),0)</f>
        <v>0</v>
      </c>
      <c r="BU5" s="20">
        <f>IF(AN5&gt;0,AN5*($O5*(1+'3- Datos generales'!$B$5)^(BU$3-'3- Datos generales'!$B$4)),0)</f>
        <v>0</v>
      </c>
      <c r="BV5" s="20">
        <f>IF(AO5&gt;0,AO5*($O5*(1+'3- Datos generales'!$B$5)^(BV$3-'3- Datos generales'!$B$4)),0)</f>
        <v>0</v>
      </c>
      <c r="BW5" s="20">
        <f>IF(AP5&gt;0,AP5*($O5*(1+'3- Datos generales'!$B$5)^(BW$3-'3- Datos generales'!$B$4)),0)</f>
        <v>0</v>
      </c>
      <c r="BX5" s="20">
        <f>IF(AQ5&gt;0,AQ5*($O5*(1+'3- Datos generales'!$B$5)^(BX$3-'3- Datos generales'!$B$4)),0)</f>
        <v>0</v>
      </c>
      <c r="BY5" s="20">
        <f>IF(AR5&gt;0,AR5*($O5*(1+'3- Datos generales'!$B$5)^(BY$3-'3- Datos generales'!$B$4)),0)</f>
        <v>0</v>
      </c>
      <c r="BZ5" s="20">
        <f>IF(AS5&gt;0,AS5*($O5*(1+'3- Datos generales'!$B$5)^(BZ$3-'3- Datos generales'!$B$4)),0)</f>
        <v>0</v>
      </c>
      <c r="CA5" s="20">
        <f>IF(AT5&gt;0,AT5*($O5*(1+'3- Datos generales'!$B$5)^(CA$3-'3- Datos generales'!$B$4)),0)</f>
        <v>0</v>
      </c>
      <c r="CB5" s="20">
        <f>IF(AU5&gt;0,AU5*($O5*(1+'3- Datos generales'!$B$5)^(CB$3-'3- Datos generales'!$B$4)),0)</f>
        <v>0</v>
      </c>
      <c r="CC5" s="155">
        <f>IF(AV5&gt;0,AV5*($O5*(1+'3- Datos generales'!$B$5)^(CC$3-'3- Datos generales'!$B$4)),0)</f>
        <v>0</v>
      </c>
    </row>
    <row r="6" spans="1:81" x14ac:dyDescent="0.25">
      <c r="A6" s="38"/>
      <c r="B6" s="14"/>
      <c r="C6" s="14">
        <f>'4-Registro de activos'!C6</f>
        <v>0</v>
      </c>
      <c r="D6" s="14">
        <f>'4-Registro de activos'!D6</f>
        <v>0</v>
      </c>
      <c r="E6" s="14">
        <f>'4-Registro de activos'!E6</f>
        <v>0</v>
      </c>
      <c r="F6" s="14">
        <f>'4-Registro de activos'!F6</f>
        <v>0</v>
      </c>
      <c r="G6" s="14">
        <f>'4-Registro de activos'!G6</f>
        <v>0</v>
      </c>
      <c r="H6" s="26">
        <f>'4-Registro de activos'!H6</f>
        <v>0</v>
      </c>
      <c r="I6" s="15" t="str">
        <f>'4-Registro de activos'!AV6</f>
        <v>n/a</v>
      </c>
      <c r="J6" s="14" t="str">
        <f>'4-Registro de activos'!AW6</f>
        <v>Bajo Riesgo</v>
      </c>
      <c r="K6" s="14" t="str">
        <f>'4-Registro de activos'!AX6</f>
        <v>n/a</v>
      </c>
      <c r="L6" s="14" t="str">
        <f>'4-Registro de activos'!AY6</f>
        <v>n/a</v>
      </c>
      <c r="M6" s="66">
        <f>IF('4-Registro de activos'!K6="Sistema no mejorado",AVERAGE('3- Datos generales'!$D$20:$D$21),0)</f>
        <v>0</v>
      </c>
      <c r="N6" s="20" t="str">
        <f>IF('4-Registro de activos'!K6="Sistema no mejorado",0,IF('4-Registro de activos'!I6="sin dato","n/a",IF('4-Registro de activos'!I6="otro","n/a",VLOOKUP('4-Registro de activos'!I6,'3- Datos generales'!$A$23:$D$24,4,0))))</f>
        <v>n/a</v>
      </c>
      <c r="O6" s="155" t="str">
        <f>IF('4-Registro de activos'!K6="Sistema no mejorado",0,IF('4-Registro de activos'!I6="sin dato","n/a",IF('4-Registro de activos'!I6="otro","n/a",VLOOKUP('4-Registro de activos'!I6,'3- Datos generales'!$A$26:$D$27,4,0))))</f>
        <v>n/a</v>
      </c>
      <c r="P6" s="22">
        <f>IF('4-Registro de activos'!$AY6="Nueva Construccion",ROUNDUP(('4-Registro de activos'!$G6*'3- Datos generales'!$B$12*(1+'3- Datos generales'!$B$11)^(P$3-'3- Datos generales'!$B$4)),0),0)</f>
        <v>0</v>
      </c>
      <c r="Q6" s="21">
        <f>IF('4-Registro de activos'!$AY6="Nueva Construccion",IF($P6&gt;0,0,ROUNDUP(('4-Registro de activos'!$G6*'3- Datos generales'!$B$12*(1+'3- Datos generales'!$B$11)^(Q$3-'3- Datos generales'!$B$4)),0)),0)</f>
        <v>0</v>
      </c>
      <c r="R6" s="21">
        <f>IF('4-Registro de activos'!$AY6="Nueva Construccion",IF($P6&gt;0,0,ROUNDUP(('4-Registro de activos'!$G6*'3- Datos generales'!$B$12*(1+'3- Datos generales'!$B$11)^(R$3-'3- Datos generales'!$B$4)),0)),0)</f>
        <v>0</v>
      </c>
      <c r="S6" s="21">
        <f>IF('4-Registro de activos'!$AY6="Nueva Construccion",IF($P6&gt;0,0,ROUNDUP(('4-Registro de activos'!$G6*'3- Datos generales'!$B$12*(1+'3- Datos generales'!$B$11)^(S$3-'3- Datos generales'!$B$4)),0)),0)</f>
        <v>0</v>
      </c>
      <c r="T6" s="21">
        <f>IF('4-Registro de activos'!$AY6="Nueva Construccion",IF($P6&gt;0,0,ROUNDUP(('4-Registro de activos'!$G6*'3- Datos generales'!$B$12*(1+'3- Datos generales'!$B$11)^(T$3-'3- Datos generales'!$B$4)),0)),0)</f>
        <v>0</v>
      </c>
      <c r="U6" s="21">
        <f>IF('4-Registro de activos'!$AY6="Nueva Construccion",IF($P6&gt;0,0,ROUNDUP(('4-Registro de activos'!$G6*'3- Datos generales'!$B$12*(1+'3- Datos generales'!$B$11)^(U$3-'3- Datos generales'!$B$4)),0)),0)</f>
        <v>0</v>
      </c>
      <c r="V6" s="21">
        <f>IF('4-Registro de activos'!$AY6="Nueva Construccion",IF($P6&gt;0,0,ROUNDUP(('4-Registro de activos'!$G6*'3- Datos generales'!$B$12*(1+'3- Datos generales'!$B$11)^(V$3-'3- Datos generales'!$B$4)),0)),0)</f>
        <v>0</v>
      </c>
      <c r="W6" s="21">
        <f>IF('4-Registro de activos'!$AY6="Nueva Construccion",IF($P6&gt;0,0,ROUNDUP(('4-Registro de activos'!$G6*'3- Datos generales'!$B$12*(1+'3- Datos generales'!$B$11)^(W$3-'3- Datos generales'!$B$4)),0)),0)</f>
        <v>0</v>
      </c>
      <c r="X6" s="21">
        <f>IF('4-Registro de activos'!$AY6="Nueva Construccion",IF($P6&gt;0,0,ROUNDUP(('4-Registro de activos'!$G6*'3- Datos generales'!$B$12*(1+'3- Datos generales'!$B$11)^(X$3-'3- Datos generales'!$B$4)),0)),0)</f>
        <v>0</v>
      </c>
      <c r="Y6" s="21">
        <f>IF('4-Registro de activos'!$AY6="Nueva Construccion",IF($P6&gt;0,0,ROUNDUP(('4-Registro de activos'!$G6*'3- Datos generales'!$B$12*(1+'3- Datos generales'!$B$11)^(Y$3-'3- Datos generales'!$B$4)),0)),0)</f>
        <v>0</v>
      </c>
      <c r="Z6" s="159">
        <f>IF('4-Registro de activos'!$AY6="Nueva Construccion",IF($P6&gt;0,0,ROUNDUP(('4-Registro de activos'!$G6*'3- Datos generales'!$B$12*(1+'3- Datos generales'!$B$11)^(Z$3-'3- Datos generales'!$B$4)),0)),0)</f>
        <v>0</v>
      </c>
      <c r="AA6" s="22">
        <f>IF('4-Registro de activos'!$AV6&lt;=(AA$3-'3- Datos generales'!$B$4),ROUNDUP(('4-Registro de activos'!$G6*'3- Datos generales'!$B$12*(1+'3- Datos generales'!$B$11)^(AA$3-'3- Datos generales'!$B$4)),0),0)</f>
        <v>0</v>
      </c>
      <c r="AB6" s="21">
        <f>IF('4-Registro de activos'!$AV6=(AB$3-'3- Datos generales'!$B$4),ROUNDUP(('4-Registro de activos'!$G6*'3- Datos generales'!$B$12*(1+'3- Datos generales'!$B$11)^(AB$3-'3- Datos generales'!$B$4)),0),0)</f>
        <v>0</v>
      </c>
      <c r="AC6" s="21">
        <f>IF('4-Registro de activos'!$AV6=(AC$3-'3- Datos generales'!$B$4),ROUNDUP(('4-Registro de activos'!$G6*'3- Datos generales'!$B$12*(1+'3- Datos generales'!$B$11)^(AC$3-'3- Datos generales'!$B$4)),0),0)</f>
        <v>0</v>
      </c>
      <c r="AD6" s="21">
        <f>IF('4-Registro de activos'!$AV6=(AD$3-'3- Datos generales'!$B$4),ROUNDUP(('4-Registro de activos'!$G6*'3- Datos generales'!$B$12*(1+'3- Datos generales'!$B$11)^(AD$3-'3- Datos generales'!$B$4)),0),0)</f>
        <v>0</v>
      </c>
      <c r="AE6" s="21">
        <f>IF('4-Registro de activos'!$AV6=(AE$3-'3- Datos generales'!$B$4),ROUNDUP(('4-Registro de activos'!$G6*'3- Datos generales'!$B$12*(1+'3- Datos generales'!$B$11)^(AE$3-'3- Datos generales'!$B$4)),0),0)</f>
        <v>0</v>
      </c>
      <c r="AF6" s="21">
        <f>IF('4-Registro de activos'!$AV6=(AF$3-'3- Datos generales'!$B$4),ROUNDUP(('4-Registro de activos'!$G6*'3- Datos generales'!$B$12*(1+'3- Datos generales'!$B$11)^(AF$3-'3- Datos generales'!$B$4)),0),0)</f>
        <v>0</v>
      </c>
      <c r="AG6" s="21">
        <f>IF('4-Registro de activos'!$AV6=(AG$3-'3- Datos generales'!$B$4),ROUNDUP(('4-Registro de activos'!$G6*'3- Datos generales'!$B$12*(1+'3- Datos generales'!$B$11)^(AG$3-'3- Datos generales'!$B$4)),0),0)</f>
        <v>0</v>
      </c>
      <c r="AH6" s="21">
        <f>IF('4-Registro de activos'!$AV6=(AH$3-'3- Datos generales'!$B$4),ROUNDUP(('4-Registro de activos'!$G6*'3- Datos generales'!$B$12*(1+'3- Datos generales'!$B$11)^(AH$3-'3- Datos generales'!$B$4)),0),0)</f>
        <v>0</v>
      </c>
      <c r="AI6" s="21">
        <f>IF('4-Registro de activos'!$AV6=(AI$3-'3- Datos generales'!$B$4),ROUNDUP(('4-Registro de activos'!$G6*'3- Datos generales'!$B$12*(1+'3- Datos generales'!$B$11)^(AI$3-'3- Datos generales'!$B$4)),0),0)</f>
        <v>0</v>
      </c>
      <c r="AJ6" s="21">
        <f>IF('4-Registro de activos'!$AV6=(AJ$3-'3- Datos generales'!$B$4),ROUNDUP(('4-Registro de activos'!$G6*'3- Datos generales'!$B$12*(1+'3- Datos generales'!$B$11)^(AJ$3-'3- Datos generales'!$B$4)),0),0)</f>
        <v>0</v>
      </c>
      <c r="AK6" s="159">
        <f>IF('4-Registro de activos'!$AV6=(AK$3-'3- Datos generales'!$B$4),ROUNDUP(('4-Registro de activos'!$G6*'3- Datos generales'!$B$12*(1+'3- Datos generales'!$B$11)^(AK$3-'3- Datos generales'!$B$4)),0),0)</f>
        <v>0</v>
      </c>
      <c r="AL6" s="22">
        <f>IF('4-Registro de activos'!$AV6&lt;=(AL$3-'3- Datos generales'!$B$4),ROUNDUP((('4-Registro de activos'!$H6*'3- Datos generales'!$B$12)*((1+'3- Datos generales'!$B$11)^(AL$3-'3- Datos generales'!$B$4+'8 -Datos de referencia'!$B$25))),0),0)</f>
        <v>0</v>
      </c>
      <c r="AM6" s="21">
        <f>IF('4-Registro de activos'!$AV6=(AM$3-'3- Datos generales'!$B$4),ROUNDUP((('4-Registro de activos'!$H6*'3- Datos generales'!$B$12)*((1+'3- Datos generales'!$B$11)^(AM$3-'3- Datos generales'!$B$4+'8 -Datos de referencia'!$B$25))),0),0)</f>
        <v>0</v>
      </c>
      <c r="AN6" s="21">
        <f>IF('4-Registro de activos'!$AV6=(AN$3-'3- Datos generales'!$B$4),ROUNDUP((('4-Registro de activos'!$H6*'3- Datos generales'!$B$12)*((1+'3- Datos generales'!$B$11)^(AN$3-'3- Datos generales'!$B$4+'8 -Datos de referencia'!$B$25))),0),0)</f>
        <v>0</v>
      </c>
      <c r="AO6" s="21">
        <f>IF('4-Registro de activos'!$AV6=(AO$3-'3- Datos generales'!$B$4),ROUNDUP((('4-Registro de activos'!$H6*'3- Datos generales'!$B$12)*((1+'3- Datos generales'!$B$11)^(AO$3-'3- Datos generales'!$B$4+'8 -Datos de referencia'!$B$25))),0),0)</f>
        <v>0</v>
      </c>
      <c r="AP6" s="21">
        <f>IF('4-Registro de activos'!$AV6=(AP$3-'3- Datos generales'!$B$4),ROUNDUP((('4-Registro de activos'!$H6*'3- Datos generales'!$B$12)*((1+'3- Datos generales'!$B$11)^(AP$3-'3- Datos generales'!$B$4+'8 -Datos de referencia'!$B$25))),0),0)</f>
        <v>0</v>
      </c>
      <c r="AQ6" s="21">
        <f>IF('4-Registro de activos'!$AV6=(AQ$3-'3- Datos generales'!$B$4),ROUNDUP((('4-Registro de activos'!$H6*'3- Datos generales'!$B$12)*((1+'3- Datos generales'!$B$11)^(AQ$3-'3- Datos generales'!$B$4+'8 -Datos de referencia'!$B$25))),0),0)</f>
        <v>0</v>
      </c>
      <c r="AR6" s="21">
        <f>IF('4-Registro de activos'!$AV6=(AR$3-'3- Datos generales'!$B$4),ROUNDUP((('4-Registro de activos'!$H6*'3- Datos generales'!$B$12)*((1+'3- Datos generales'!$B$11)^(AR$3-'3- Datos generales'!$B$4+'8 -Datos de referencia'!$B$25))),0),0)</f>
        <v>0</v>
      </c>
      <c r="AS6" s="21">
        <f>IF('4-Registro de activos'!$AV6=(AS$3-'3- Datos generales'!$B$4),ROUNDUP((('4-Registro de activos'!$H6*'3- Datos generales'!$B$12)*((1+'3- Datos generales'!$B$11)^(AS$3-'3- Datos generales'!$B$4+'8 -Datos de referencia'!$B$25))),0),0)</f>
        <v>0</v>
      </c>
      <c r="AT6" s="21">
        <f>IF('4-Registro de activos'!$AV6=(AT$3-'3- Datos generales'!$B$4),ROUNDUP((('4-Registro de activos'!$H6*'3- Datos generales'!$B$12)*((1+'3- Datos generales'!$B$11)^(AT$3-'3- Datos generales'!$B$4+'8 -Datos de referencia'!$B$25))),0),0)</f>
        <v>0</v>
      </c>
      <c r="AU6" s="21">
        <f>IF('4-Registro de activos'!$AV6=(AU$3-'3- Datos generales'!$B$4),ROUNDUP((('4-Registro de activos'!$H6*'3- Datos generales'!$B$12)*((1+'3- Datos generales'!$B$11)^(AU$3-'3- Datos generales'!$B$4+'8 -Datos de referencia'!$B$25))),0),0)</f>
        <v>0</v>
      </c>
      <c r="AV6" s="159">
        <f>IF('4-Registro de activos'!$AV6=(AV$3-'3- Datos generales'!$B$4),ROUNDUP((('4-Registro de activos'!$H6*'3- Datos generales'!$B$12)*((1+'3- Datos generales'!$B$11)^(AV$3-'3- Datos generales'!$B$4+'8 -Datos de referencia'!$B$25))),0),0)</f>
        <v>0</v>
      </c>
      <c r="AW6" s="23">
        <f>IF(P6&gt;0,($M6*(1+'3- Datos generales'!$B$5)^('5-Proyección inversiones'!AW$3-'3- Datos generales'!$B$4))*(P6*((1+'3- Datos generales'!$B$11)^(AW$3-'3- Datos generales'!$B$4+'8 -Datos de referencia'!$B$25))),0)</f>
        <v>0</v>
      </c>
      <c r="AX6" s="20">
        <f>IF(Q6&gt;0,($M6*(1+'3- Datos generales'!$B$5)^(AX$3-'3- Datos generales'!$B$4))*(Q6*((1+'3- Datos generales'!$B$11)^('5-Proyección inversiones'!AX$3-'3- Datos generales'!$B$4+'8 -Datos de referencia'!$B$25))),0)</f>
        <v>0</v>
      </c>
      <c r="AY6" s="20">
        <f>IF(R6&gt;0,($M6*(1+'3- Datos generales'!$B$5)^(AY$3-'3- Datos generales'!$B$4))*(R6*((1+'3- Datos generales'!$B$11)^('5-Proyección inversiones'!AY$3-'3- Datos generales'!$B$4+'8 -Datos de referencia'!$B$25))),0)</f>
        <v>0</v>
      </c>
      <c r="AZ6" s="20">
        <f>IF(S6&gt;0,($M6*(1+'3- Datos generales'!$B$5)^(AZ$3-'3- Datos generales'!$B$4))*(S6*((1+'3- Datos generales'!$B$11)^('5-Proyección inversiones'!AZ$3-'3- Datos generales'!$B$4+'8 -Datos de referencia'!$B$25))),0)</f>
        <v>0</v>
      </c>
      <c r="BA6" s="20">
        <f>IF(T6&gt;0,($M6*(1+'3- Datos generales'!$B$5)^(BA$3-'3- Datos generales'!$B$4))*(T6*((1+'3- Datos generales'!$B$11)^('5-Proyección inversiones'!BA$3-'3- Datos generales'!$B$4+'8 -Datos de referencia'!$B$25))),0)</f>
        <v>0</v>
      </c>
      <c r="BB6" s="20">
        <f>IF(U6&gt;0,($M6*(1+'3- Datos generales'!$B$5)^(BB$3-'3- Datos generales'!$B$4))*(U6*((1+'3- Datos generales'!$B$11)^('5-Proyección inversiones'!BB$3-'3- Datos generales'!$B$4+'8 -Datos de referencia'!$B$25))),0)</f>
        <v>0</v>
      </c>
      <c r="BC6" s="20">
        <f>IF(V6&gt;0,($M6*(1+'3- Datos generales'!$B$5)^(BC$3-'3- Datos generales'!$B$4))*(V6*((1+'3- Datos generales'!$B$11)^('5-Proyección inversiones'!BC$3-'3- Datos generales'!$B$4+'8 -Datos de referencia'!$B$25))),0)</f>
        <v>0</v>
      </c>
      <c r="BD6" s="20">
        <f>IF(W6&gt;0,($M6*(1+'3- Datos generales'!$B$5)^(BD$3-'3- Datos generales'!$B$4))*(W6*((1+'3- Datos generales'!$B$11)^('5-Proyección inversiones'!BD$3-'3- Datos generales'!$B$4+'8 -Datos de referencia'!$B$25))),0)</f>
        <v>0</v>
      </c>
      <c r="BE6" s="20">
        <f>IF(X6&gt;0,($M6*(1+'3- Datos generales'!$B$5)^(BE$3-'3- Datos generales'!$B$4))*(X6*((1+'3- Datos generales'!$B$11)^('5-Proyección inversiones'!BE$3-'3- Datos generales'!$B$4+'8 -Datos de referencia'!$B$25))),0)</f>
        <v>0</v>
      </c>
      <c r="BF6" s="20">
        <f>IF(Y6&gt;0,($M6*(1+'3- Datos generales'!$B$5)^(BF$3-'3- Datos generales'!$B$4))*(Y6*((1+'3- Datos generales'!$B$11)^('5-Proyección inversiones'!BF$3-'3- Datos generales'!$B$4+'8 -Datos de referencia'!$B$25))),0)</f>
        <v>0</v>
      </c>
      <c r="BG6" s="155">
        <f>IF(Z6&gt;0,($M6*(1+'3- Datos generales'!$B$5)^(BG$3-'3- Datos generales'!$B$4))*(Z6*((1+'3- Datos generales'!$B$11)^('5-Proyección inversiones'!BG$3-'3- Datos generales'!$B$4+'8 -Datos de referencia'!$B$25))),0)</f>
        <v>0</v>
      </c>
      <c r="BH6" s="23">
        <f>IF(AA6&gt;0,($N6*(1+'3- Datos generales'!$B$5)^(BH$3-'3- Datos generales'!$B$4))*(AA6*((1+'3- Datos generales'!$B$11)^('5-Proyección inversiones'!BH$3-'3- Datos generales'!$B$4+'8 -Datos de referencia'!$B$25))),0)</f>
        <v>0</v>
      </c>
      <c r="BI6" s="20">
        <f>IF(AB6&gt;0,$N6*((1+'3- Datos generales'!$B$5)^(BI$3-'3- Datos generales'!$B$4))*(AB6*((1+'3- Datos generales'!$B$11)^('5-Proyección inversiones'!BI$3-'3- Datos generales'!$B$4+'8 -Datos de referencia'!$B$25))),0)</f>
        <v>0</v>
      </c>
      <c r="BJ6" s="20">
        <f>IF(AC6&gt;0,$N6*((1+'3- Datos generales'!$B$5)^(BJ$3-'3- Datos generales'!$B$4))*(AC6*((1+'3- Datos generales'!$B$11)^('5-Proyección inversiones'!BJ$3-'3- Datos generales'!$B$4+'8 -Datos de referencia'!$B$25))),0)</f>
        <v>0</v>
      </c>
      <c r="BK6" s="20">
        <f>IF(AD6&gt;0,$N6*((1+'3- Datos generales'!$B$5)^(BK$3-'3- Datos generales'!$B$4))*(AD6*((1+'3- Datos generales'!$B$11)^('5-Proyección inversiones'!BK$3-'3- Datos generales'!$B$4+'8 -Datos de referencia'!$B$25))),0)</f>
        <v>0</v>
      </c>
      <c r="BL6" s="20">
        <f>IF(AE6&gt;0,$N6*((1+'3- Datos generales'!$B$5)^(BL$3-'3- Datos generales'!$B$4))*(AE6*((1+'3- Datos generales'!$B$11)^('5-Proyección inversiones'!BL$3-'3- Datos generales'!$B$4+'8 -Datos de referencia'!$B$25))),0)</f>
        <v>0</v>
      </c>
      <c r="BM6" s="20">
        <f>IF(AF6&gt;0,$N6*((1+'3- Datos generales'!$B$5)^(BM$3-'3- Datos generales'!$B$4))*(AF6*((1+'3- Datos generales'!$B$11)^('5-Proyección inversiones'!BM$3-'3- Datos generales'!$B$4+'8 -Datos de referencia'!$B$25))),0)</f>
        <v>0</v>
      </c>
      <c r="BN6" s="20">
        <f>IF(AG6&gt;0,$N6*((1+'3- Datos generales'!$B$5)^(BN$3-'3- Datos generales'!$B$4))*(AG6*((1+'3- Datos generales'!$B$11)^('5-Proyección inversiones'!BN$3-'3- Datos generales'!$B$4+'8 -Datos de referencia'!$B$25))),0)</f>
        <v>0</v>
      </c>
      <c r="BO6" s="20">
        <f>IF(AH6&gt;0,$N6*((1+'3- Datos generales'!$B$5)^(BO$3-'3- Datos generales'!$B$4))*(AH6*((1+'3- Datos generales'!$B$11)^('5-Proyección inversiones'!BO$3-'3- Datos generales'!$B$4+'8 -Datos de referencia'!$B$25))),0)</f>
        <v>0</v>
      </c>
      <c r="BP6" s="20">
        <f>IF(AI6&gt;0,$N6*((1+'3- Datos generales'!$B$5)^(BP$3-'3- Datos generales'!$B$4))*(AI6*((1+'3- Datos generales'!$B$11)^('5-Proyección inversiones'!BP$3-'3- Datos generales'!$B$4+'8 -Datos de referencia'!$B$25))),0)</f>
        <v>0</v>
      </c>
      <c r="BQ6" s="20">
        <f>IF(AJ6&gt;0,$N6*((1+'3- Datos generales'!$B$5)^(BQ$3-'3- Datos generales'!$B$4))*(AJ6*((1+'3- Datos generales'!$B$11)^('5-Proyección inversiones'!BQ$3-'3- Datos generales'!$B$4+'8 -Datos de referencia'!$B$25))),0)</f>
        <v>0</v>
      </c>
      <c r="BR6" s="155">
        <f>IF(AK6&gt;0,$N6*((1+'3- Datos generales'!$B$5)^(BR$3-'3- Datos generales'!$B$4))*(AK6*((1+'3- Datos generales'!$B$11)^('5-Proyección inversiones'!BR$3-'3- Datos generales'!$B$4+'8 -Datos de referencia'!$B$25))),0)</f>
        <v>0</v>
      </c>
      <c r="BS6" s="23">
        <f>IF(AL6&gt;0,AL6*($O6*(1+'3- Datos generales'!$B$5)^(BH$3-'3- Datos generales'!$B$4)),0)</f>
        <v>0</v>
      </c>
      <c r="BT6" s="20">
        <f>IF(AM6&gt;0,AM6*($O6*(1+'3- Datos generales'!$B$5)^(BT$3-'3- Datos generales'!$B$4)),0)</f>
        <v>0</v>
      </c>
      <c r="BU6" s="20">
        <f>IF(AN6&gt;0,AN6*($O6*(1+'3- Datos generales'!$B$5)^(BU$3-'3- Datos generales'!$B$4)),0)</f>
        <v>0</v>
      </c>
      <c r="BV6" s="20">
        <f>IF(AO6&gt;0,AO6*($O6*(1+'3- Datos generales'!$B$5)^(BV$3-'3- Datos generales'!$B$4)),0)</f>
        <v>0</v>
      </c>
      <c r="BW6" s="20">
        <f>IF(AP6&gt;0,AP6*($O6*(1+'3- Datos generales'!$B$5)^(BW$3-'3- Datos generales'!$B$4)),0)</f>
        <v>0</v>
      </c>
      <c r="BX6" s="20">
        <f>IF(AQ6&gt;0,AQ6*($O6*(1+'3- Datos generales'!$B$5)^(BX$3-'3- Datos generales'!$B$4)),0)</f>
        <v>0</v>
      </c>
      <c r="BY6" s="20">
        <f>IF(AR6&gt;0,AR6*($O6*(1+'3- Datos generales'!$B$5)^(BY$3-'3- Datos generales'!$B$4)),0)</f>
        <v>0</v>
      </c>
      <c r="BZ6" s="20">
        <f>IF(AS6&gt;0,AS6*($O6*(1+'3- Datos generales'!$B$5)^(BZ$3-'3- Datos generales'!$B$4)),0)</f>
        <v>0</v>
      </c>
      <c r="CA6" s="20">
        <f>IF(AT6&gt;0,AT6*($O6*(1+'3- Datos generales'!$B$5)^(CA$3-'3- Datos generales'!$B$4)),0)</f>
        <v>0</v>
      </c>
      <c r="CB6" s="20">
        <f>IF(AU6&gt;0,AU6*($O6*(1+'3- Datos generales'!$B$5)^(CB$3-'3- Datos generales'!$B$4)),0)</f>
        <v>0</v>
      </c>
      <c r="CC6" s="155">
        <f>IF(AV6&gt;0,AV6*($O6*(1+'3- Datos generales'!$B$5)^(CC$3-'3- Datos generales'!$B$4)),0)</f>
        <v>0</v>
      </c>
    </row>
    <row r="7" spans="1:81" x14ac:dyDescent="0.25">
      <c r="A7" s="38"/>
      <c r="B7" s="14"/>
      <c r="C7" s="14">
        <f>'4-Registro de activos'!C7</f>
        <v>0</v>
      </c>
      <c r="D7" s="14">
        <f>'4-Registro de activos'!D7</f>
        <v>0</v>
      </c>
      <c r="E7" s="14">
        <f>'4-Registro de activos'!E7</f>
        <v>0</v>
      </c>
      <c r="F7" s="14">
        <f>'4-Registro de activos'!F7</f>
        <v>0</v>
      </c>
      <c r="G7" s="14">
        <f>'4-Registro de activos'!G7</f>
        <v>0</v>
      </c>
      <c r="H7" s="26">
        <f>'4-Registro de activos'!H7</f>
        <v>0</v>
      </c>
      <c r="I7" s="15" t="str">
        <f>'4-Registro de activos'!AV7</f>
        <v>n/a</v>
      </c>
      <c r="J7" s="14" t="str">
        <f>'4-Registro de activos'!AW7</f>
        <v>Bajo Riesgo</v>
      </c>
      <c r="K7" s="14" t="str">
        <f>'4-Registro de activos'!AX7</f>
        <v>n/a</v>
      </c>
      <c r="L7" s="14" t="str">
        <f>'4-Registro de activos'!AY7</f>
        <v>n/a</v>
      </c>
      <c r="M7" s="66">
        <f>IF('4-Registro de activos'!K7="Sistema no mejorado",AVERAGE('3- Datos generales'!$D$20:$D$21),0)</f>
        <v>0</v>
      </c>
      <c r="N7" s="20" t="str">
        <f>IF('4-Registro de activos'!K7="Sistema no mejorado",0,IF('4-Registro de activos'!I7="sin dato","n/a",IF('4-Registro de activos'!I7="otro","n/a",VLOOKUP('4-Registro de activos'!I7,'3- Datos generales'!$A$23:$D$24,4,0))))</f>
        <v>n/a</v>
      </c>
      <c r="O7" s="155" t="str">
        <f>IF('4-Registro de activos'!K7="Sistema no mejorado",0,IF('4-Registro de activos'!I7="sin dato","n/a",IF('4-Registro de activos'!I7="otro","n/a",VLOOKUP('4-Registro de activos'!I7,'3- Datos generales'!$A$26:$D$27,4,0))))</f>
        <v>n/a</v>
      </c>
      <c r="P7" s="22">
        <f>IF('4-Registro de activos'!$AY7="Nueva Construccion",ROUNDUP(('4-Registro de activos'!$G7*'3- Datos generales'!$B$12*(1+'3- Datos generales'!$B$11)^(P$3-'3- Datos generales'!$B$4)),0),0)</f>
        <v>0</v>
      </c>
      <c r="Q7" s="21">
        <f>IF('4-Registro de activos'!$AY7="Nueva Construccion",IF($P7&gt;0,0,ROUNDUP(('4-Registro de activos'!$G7*'3- Datos generales'!$B$12*(1+'3- Datos generales'!$B$11)^(Q$3-'3- Datos generales'!$B$4)),0)),0)</f>
        <v>0</v>
      </c>
      <c r="R7" s="21">
        <f>IF('4-Registro de activos'!$AY7="Nueva Construccion",IF($P7&gt;0,0,ROUNDUP(('4-Registro de activos'!$G7*'3- Datos generales'!$B$12*(1+'3- Datos generales'!$B$11)^(R$3-'3- Datos generales'!$B$4)),0)),0)</f>
        <v>0</v>
      </c>
      <c r="S7" s="21">
        <f>IF('4-Registro de activos'!$AY7="Nueva Construccion",IF($P7&gt;0,0,ROUNDUP(('4-Registro de activos'!$G7*'3- Datos generales'!$B$12*(1+'3- Datos generales'!$B$11)^(S$3-'3- Datos generales'!$B$4)),0)),0)</f>
        <v>0</v>
      </c>
      <c r="T7" s="21">
        <f>IF('4-Registro de activos'!$AY7="Nueva Construccion",IF($P7&gt;0,0,ROUNDUP(('4-Registro de activos'!$G7*'3- Datos generales'!$B$12*(1+'3- Datos generales'!$B$11)^(T$3-'3- Datos generales'!$B$4)),0)),0)</f>
        <v>0</v>
      </c>
      <c r="U7" s="21">
        <f>IF('4-Registro de activos'!$AY7="Nueva Construccion",IF($P7&gt;0,0,ROUNDUP(('4-Registro de activos'!$G7*'3- Datos generales'!$B$12*(1+'3- Datos generales'!$B$11)^(U$3-'3- Datos generales'!$B$4)),0)),0)</f>
        <v>0</v>
      </c>
      <c r="V7" s="21">
        <f>IF('4-Registro de activos'!$AY7="Nueva Construccion",IF($P7&gt;0,0,ROUNDUP(('4-Registro de activos'!$G7*'3- Datos generales'!$B$12*(1+'3- Datos generales'!$B$11)^(V$3-'3- Datos generales'!$B$4)),0)),0)</f>
        <v>0</v>
      </c>
      <c r="W7" s="21">
        <f>IF('4-Registro de activos'!$AY7="Nueva Construccion",IF($P7&gt;0,0,ROUNDUP(('4-Registro de activos'!$G7*'3- Datos generales'!$B$12*(1+'3- Datos generales'!$B$11)^(W$3-'3- Datos generales'!$B$4)),0)),0)</f>
        <v>0</v>
      </c>
      <c r="X7" s="21">
        <f>IF('4-Registro de activos'!$AY7="Nueva Construccion",IF($P7&gt;0,0,ROUNDUP(('4-Registro de activos'!$G7*'3- Datos generales'!$B$12*(1+'3- Datos generales'!$B$11)^(X$3-'3- Datos generales'!$B$4)),0)),0)</f>
        <v>0</v>
      </c>
      <c r="Y7" s="21">
        <f>IF('4-Registro de activos'!$AY7="Nueva Construccion",IF($P7&gt;0,0,ROUNDUP(('4-Registro de activos'!$G7*'3- Datos generales'!$B$12*(1+'3- Datos generales'!$B$11)^(Y$3-'3- Datos generales'!$B$4)),0)),0)</f>
        <v>0</v>
      </c>
      <c r="Z7" s="159">
        <f>IF('4-Registro de activos'!$AY7="Nueva Construccion",IF($P7&gt;0,0,ROUNDUP(('4-Registro de activos'!$G7*'3- Datos generales'!$B$12*(1+'3- Datos generales'!$B$11)^(Z$3-'3- Datos generales'!$B$4)),0)),0)</f>
        <v>0</v>
      </c>
      <c r="AA7" s="22">
        <f>IF('4-Registro de activos'!$AV7&lt;=(AA$3-'3- Datos generales'!$B$4),ROUNDUP(('4-Registro de activos'!$G7*'3- Datos generales'!$B$12*(1+'3- Datos generales'!$B$11)^(AA$3-'3- Datos generales'!$B$4)),0),0)</f>
        <v>0</v>
      </c>
      <c r="AB7" s="21">
        <f>IF('4-Registro de activos'!$AV7=(AB$3-'3- Datos generales'!$B$4),ROUNDUP(('4-Registro de activos'!$G7*'3- Datos generales'!$B$12*(1+'3- Datos generales'!$B$11)^(AB$3-'3- Datos generales'!$B$4)),0),0)</f>
        <v>0</v>
      </c>
      <c r="AC7" s="21">
        <f>IF('4-Registro de activos'!$AV7=(AC$3-'3- Datos generales'!$B$4),ROUNDUP(('4-Registro de activos'!$G7*'3- Datos generales'!$B$12*(1+'3- Datos generales'!$B$11)^(AC$3-'3- Datos generales'!$B$4)),0),0)</f>
        <v>0</v>
      </c>
      <c r="AD7" s="21">
        <f>IF('4-Registro de activos'!$AV7=(AD$3-'3- Datos generales'!$B$4),ROUNDUP(('4-Registro de activos'!$G7*'3- Datos generales'!$B$12*(1+'3- Datos generales'!$B$11)^(AD$3-'3- Datos generales'!$B$4)),0),0)</f>
        <v>0</v>
      </c>
      <c r="AE7" s="21">
        <f>IF('4-Registro de activos'!$AV7=(AE$3-'3- Datos generales'!$B$4),ROUNDUP(('4-Registro de activos'!$G7*'3- Datos generales'!$B$12*(1+'3- Datos generales'!$B$11)^(AE$3-'3- Datos generales'!$B$4)),0),0)</f>
        <v>0</v>
      </c>
      <c r="AF7" s="21">
        <f>IF('4-Registro de activos'!$AV7=(AF$3-'3- Datos generales'!$B$4),ROUNDUP(('4-Registro de activos'!$G7*'3- Datos generales'!$B$12*(1+'3- Datos generales'!$B$11)^(AF$3-'3- Datos generales'!$B$4)),0),0)</f>
        <v>0</v>
      </c>
      <c r="AG7" s="21">
        <f>IF('4-Registro de activos'!$AV7=(AG$3-'3- Datos generales'!$B$4),ROUNDUP(('4-Registro de activos'!$G7*'3- Datos generales'!$B$12*(1+'3- Datos generales'!$B$11)^(AG$3-'3- Datos generales'!$B$4)),0),0)</f>
        <v>0</v>
      </c>
      <c r="AH7" s="21">
        <f>IF('4-Registro de activos'!$AV7=(AH$3-'3- Datos generales'!$B$4),ROUNDUP(('4-Registro de activos'!$G7*'3- Datos generales'!$B$12*(1+'3- Datos generales'!$B$11)^(AH$3-'3- Datos generales'!$B$4)),0),0)</f>
        <v>0</v>
      </c>
      <c r="AI7" s="21">
        <f>IF('4-Registro de activos'!$AV7=(AI$3-'3- Datos generales'!$B$4),ROUNDUP(('4-Registro de activos'!$G7*'3- Datos generales'!$B$12*(1+'3- Datos generales'!$B$11)^(AI$3-'3- Datos generales'!$B$4)),0),0)</f>
        <v>0</v>
      </c>
      <c r="AJ7" s="21">
        <f>IF('4-Registro de activos'!$AV7=(AJ$3-'3- Datos generales'!$B$4),ROUNDUP(('4-Registro de activos'!$G7*'3- Datos generales'!$B$12*(1+'3- Datos generales'!$B$11)^(AJ$3-'3- Datos generales'!$B$4)),0),0)</f>
        <v>0</v>
      </c>
      <c r="AK7" s="159">
        <f>IF('4-Registro de activos'!$AV7=(AK$3-'3- Datos generales'!$B$4),ROUNDUP(('4-Registro de activos'!$G7*'3- Datos generales'!$B$12*(1+'3- Datos generales'!$B$11)^(AK$3-'3- Datos generales'!$B$4)),0),0)</f>
        <v>0</v>
      </c>
      <c r="AL7" s="22">
        <f>IF('4-Registro de activos'!$AV7&lt;=(AL$3-'3- Datos generales'!$B$4),ROUNDUP((('4-Registro de activos'!$H7*'3- Datos generales'!$B$12)*((1+'3- Datos generales'!$B$11)^(AL$3-'3- Datos generales'!$B$4+'8 -Datos de referencia'!$B$25))),0),0)</f>
        <v>0</v>
      </c>
      <c r="AM7" s="21">
        <f>IF('4-Registro de activos'!$AV7=(AM$3-'3- Datos generales'!$B$4),ROUNDUP((('4-Registro de activos'!$H7*'3- Datos generales'!$B$12)*((1+'3- Datos generales'!$B$11)^(AM$3-'3- Datos generales'!$B$4+'8 -Datos de referencia'!$B$25))),0),0)</f>
        <v>0</v>
      </c>
      <c r="AN7" s="21">
        <f>IF('4-Registro de activos'!$AV7=(AN$3-'3- Datos generales'!$B$4),ROUNDUP((('4-Registro de activos'!$H7*'3- Datos generales'!$B$12)*((1+'3- Datos generales'!$B$11)^(AN$3-'3- Datos generales'!$B$4+'8 -Datos de referencia'!$B$25))),0),0)</f>
        <v>0</v>
      </c>
      <c r="AO7" s="21">
        <f>IF('4-Registro de activos'!$AV7=(AO$3-'3- Datos generales'!$B$4),ROUNDUP((('4-Registro de activos'!$H7*'3- Datos generales'!$B$12)*((1+'3- Datos generales'!$B$11)^(AO$3-'3- Datos generales'!$B$4+'8 -Datos de referencia'!$B$25))),0),0)</f>
        <v>0</v>
      </c>
      <c r="AP7" s="21">
        <f>IF('4-Registro de activos'!$AV7=(AP$3-'3- Datos generales'!$B$4),ROUNDUP((('4-Registro de activos'!$H7*'3- Datos generales'!$B$12)*((1+'3- Datos generales'!$B$11)^(AP$3-'3- Datos generales'!$B$4+'8 -Datos de referencia'!$B$25))),0),0)</f>
        <v>0</v>
      </c>
      <c r="AQ7" s="21">
        <f>IF('4-Registro de activos'!$AV7=(AQ$3-'3- Datos generales'!$B$4),ROUNDUP((('4-Registro de activos'!$H7*'3- Datos generales'!$B$12)*((1+'3- Datos generales'!$B$11)^(AQ$3-'3- Datos generales'!$B$4+'8 -Datos de referencia'!$B$25))),0),0)</f>
        <v>0</v>
      </c>
      <c r="AR7" s="21">
        <f>IF('4-Registro de activos'!$AV7=(AR$3-'3- Datos generales'!$B$4),ROUNDUP((('4-Registro de activos'!$H7*'3- Datos generales'!$B$12)*((1+'3- Datos generales'!$B$11)^(AR$3-'3- Datos generales'!$B$4+'8 -Datos de referencia'!$B$25))),0),0)</f>
        <v>0</v>
      </c>
      <c r="AS7" s="21">
        <f>IF('4-Registro de activos'!$AV7=(AS$3-'3- Datos generales'!$B$4),ROUNDUP((('4-Registro de activos'!$H7*'3- Datos generales'!$B$12)*((1+'3- Datos generales'!$B$11)^(AS$3-'3- Datos generales'!$B$4+'8 -Datos de referencia'!$B$25))),0),0)</f>
        <v>0</v>
      </c>
      <c r="AT7" s="21">
        <f>IF('4-Registro de activos'!$AV7=(AT$3-'3- Datos generales'!$B$4),ROUNDUP((('4-Registro de activos'!$H7*'3- Datos generales'!$B$12)*((1+'3- Datos generales'!$B$11)^(AT$3-'3- Datos generales'!$B$4+'8 -Datos de referencia'!$B$25))),0),0)</f>
        <v>0</v>
      </c>
      <c r="AU7" s="21">
        <f>IF('4-Registro de activos'!$AV7=(AU$3-'3- Datos generales'!$B$4),ROUNDUP((('4-Registro de activos'!$H7*'3- Datos generales'!$B$12)*((1+'3- Datos generales'!$B$11)^(AU$3-'3- Datos generales'!$B$4+'8 -Datos de referencia'!$B$25))),0),0)</f>
        <v>0</v>
      </c>
      <c r="AV7" s="159">
        <f>IF('4-Registro de activos'!$AV7=(AV$3-'3- Datos generales'!$B$4),ROUNDUP((('4-Registro de activos'!$H7*'3- Datos generales'!$B$12)*((1+'3- Datos generales'!$B$11)^(AV$3-'3- Datos generales'!$B$4+'8 -Datos de referencia'!$B$25))),0),0)</f>
        <v>0</v>
      </c>
      <c r="AW7" s="23">
        <f>IF(P7&gt;0,($M7*(1+'3- Datos generales'!$B$5)^('5-Proyección inversiones'!AW$3-'3- Datos generales'!$B$4))*(P7*((1+'3- Datos generales'!$B$11)^(AW$3-'3- Datos generales'!$B$4+'8 -Datos de referencia'!$B$25))),0)</f>
        <v>0</v>
      </c>
      <c r="AX7" s="20">
        <f>IF(Q7&gt;0,($M7*(1+'3- Datos generales'!$B$5)^(AX$3-'3- Datos generales'!$B$4))*(Q7*((1+'3- Datos generales'!$B$11)^('5-Proyección inversiones'!AX$3-'3- Datos generales'!$B$4+'8 -Datos de referencia'!$B$25))),0)</f>
        <v>0</v>
      </c>
      <c r="AY7" s="20">
        <f>IF(R7&gt;0,($M7*(1+'3- Datos generales'!$B$5)^(AY$3-'3- Datos generales'!$B$4))*(R7*((1+'3- Datos generales'!$B$11)^('5-Proyección inversiones'!AY$3-'3- Datos generales'!$B$4+'8 -Datos de referencia'!$B$25))),0)</f>
        <v>0</v>
      </c>
      <c r="AZ7" s="20">
        <f>IF(S7&gt;0,($M7*(1+'3- Datos generales'!$B$5)^(AZ$3-'3- Datos generales'!$B$4))*(S7*((1+'3- Datos generales'!$B$11)^('5-Proyección inversiones'!AZ$3-'3- Datos generales'!$B$4+'8 -Datos de referencia'!$B$25))),0)</f>
        <v>0</v>
      </c>
      <c r="BA7" s="20">
        <f>IF(T7&gt;0,($M7*(1+'3- Datos generales'!$B$5)^(BA$3-'3- Datos generales'!$B$4))*(T7*((1+'3- Datos generales'!$B$11)^('5-Proyección inversiones'!BA$3-'3- Datos generales'!$B$4+'8 -Datos de referencia'!$B$25))),0)</f>
        <v>0</v>
      </c>
      <c r="BB7" s="20">
        <f>IF(U7&gt;0,($M7*(1+'3- Datos generales'!$B$5)^(BB$3-'3- Datos generales'!$B$4))*(U7*((1+'3- Datos generales'!$B$11)^('5-Proyección inversiones'!BB$3-'3- Datos generales'!$B$4+'8 -Datos de referencia'!$B$25))),0)</f>
        <v>0</v>
      </c>
      <c r="BC7" s="20">
        <f>IF(V7&gt;0,($M7*(1+'3- Datos generales'!$B$5)^(BC$3-'3- Datos generales'!$B$4))*(V7*((1+'3- Datos generales'!$B$11)^('5-Proyección inversiones'!BC$3-'3- Datos generales'!$B$4+'8 -Datos de referencia'!$B$25))),0)</f>
        <v>0</v>
      </c>
      <c r="BD7" s="20">
        <f>IF(W7&gt;0,($M7*(1+'3- Datos generales'!$B$5)^(BD$3-'3- Datos generales'!$B$4))*(W7*((1+'3- Datos generales'!$B$11)^('5-Proyección inversiones'!BD$3-'3- Datos generales'!$B$4+'8 -Datos de referencia'!$B$25))),0)</f>
        <v>0</v>
      </c>
      <c r="BE7" s="20">
        <f>IF(X7&gt;0,($M7*(1+'3- Datos generales'!$B$5)^(BE$3-'3- Datos generales'!$B$4))*(X7*((1+'3- Datos generales'!$B$11)^('5-Proyección inversiones'!BE$3-'3- Datos generales'!$B$4+'8 -Datos de referencia'!$B$25))),0)</f>
        <v>0</v>
      </c>
      <c r="BF7" s="20">
        <f>IF(Y7&gt;0,($M7*(1+'3- Datos generales'!$B$5)^(BF$3-'3- Datos generales'!$B$4))*(Y7*((1+'3- Datos generales'!$B$11)^('5-Proyección inversiones'!BF$3-'3- Datos generales'!$B$4+'8 -Datos de referencia'!$B$25))),0)</f>
        <v>0</v>
      </c>
      <c r="BG7" s="155">
        <f>IF(Z7&gt;0,($M7*(1+'3- Datos generales'!$B$5)^(BG$3-'3- Datos generales'!$B$4))*(Z7*((1+'3- Datos generales'!$B$11)^('5-Proyección inversiones'!BG$3-'3- Datos generales'!$B$4+'8 -Datos de referencia'!$B$25))),0)</f>
        <v>0</v>
      </c>
      <c r="BH7" s="23">
        <f>IF(AA7&gt;0,($N7*(1+'3- Datos generales'!$B$5)^(BH$3-'3- Datos generales'!$B$4))*(AA7*((1+'3- Datos generales'!$B$11)^('5-Proyección inversiones'!BH$3-'3- Datos generales'!$B$4+'8 -Datos de referencia'!$B$25))),0)</f>
        <v>0</v>
      </c>
      <c r="BI7" s="20">
        <f>IF(AB7&gt;0,$N7*((1+'3- Datos generales'!$B$5)^(BI$3-'3- Datos generales'!$B$4))*(AB7*((1+'3- Datos generales'!$B$11)^('5-Proyección inversiones'!BI$3-'3- Datos generales'!$B$4+'8 -Datos de referencia'!$B$25))),0)</f>
        <v>0</v>
      </c>
      <c r="BJ7" s="20">
        <f>IF(AC7&gt;0,$N7*((1+'3- Datos generales'!$B$5)^(BJ$3-'3- Datos generales'!$B$4))*(AC7*((1+'3- Datos generales'!$B$11)^('5-Proyección inversiones'!BJ$3-'3- Datos generales'!$B$4+'8 -Datos de referencia'!$B$25))),0)</f>
        <v>0</v>
      </c>
      <c r="BK7" s="20">
        <f>IF(AD7&gt;0,$N7*((1+'3- Datos generales'!$B$5)^(BK$3-'3- Datos generales'!$B$4))*(AD7*((1+'3- Datos generales'!$B$11)^('5-Proyección inversiones'!BK$3-'3- Datos generales'!$B$4+'8 -Datos de referencia'!$B$25))),0)</f>
        <v>0</v>
      </c>
      <c r="BL7" s="20">
        <f>IF(AE7&gt;0,$N7*((1+'3- Datos generales'!$B$5)^(BL$3-'3- Datos generales'!$B$4))*(AE7*((1+'3- Datos generales'!$B$11)^('5-Proyección inversiones'!BL$3-'3- Datos generales'!$B$4+'8 -Datos de referencia'!$B$25))),0)</f>
        <v>0</v>
      </c>
      <c r="BM7" s="20">
        <f>IF(AF7&gt;0,$N7*((1+'3- Datos generales'!$B$5)^(BM$3-'3- Datos generales'!$B$4))*(AF7*((1+'3- Datos generales'!$B$11)^('5-Proyección inversiones'!BM$3-'3- Datos generales'!$B$4+'8 -Datos de referencia'!$B$25))),0)</f>
        <v>0</v>
      </c>
      <c r="BN7" s="20">
        <f>IF(AG7&gt;0,$N7*((1+'3- Datos generales'!$B$5)^(BN$3-'3- Datos generales'!$B$4))*(AG7*((1+'3- Datos generales'!$B$11)^('5-Proyección inversiones'!BN$3-'3- Datos generales'!$B$4+'8 -Datos de referencia'!$B$25))),0)</f>
        <v>0</v>
      </c>
      <c r="BO7" s="20">
        <f>IF(AH7&gt;0,$N7*((1+'3- Datos generales'!$B$5)^(BO$3-'3- Datos generales'!$B$4))*(AH7*((1+'3- Datos generales'!$B$11)^('5-Proyección inversiones'!BO$3-'3- Datos generales'!$B$4+'8 -Datos de referencia'!$B$25))),0)</f>
        <v>0</v>
      </c>
      <c r="BP7" s="20">
        <f>IF(AI7&gt;0,$N7*((1+'3- Datos generales'!$B$5)^(BP$3-'3- Datos generales'!$B$4))*(AI7*((1+'3- Datos generales'!$B$11)^('5-Proyección inversiones'!BP$3-'3- Datos generales'!$B$4+'8 -Datos de referencia'!$B$25))),0)</f>
        <v>0</v>
      </c>
      <c r="BQ7" s="20">
        <f>IF(AJ7&gt;0,$N7*((1+'3- Datos generales'!$B$5)^(BQ$3-'3- Datos generales'!$B$4))*(AJ7*((1+'3- Datos generales'!$B$11)^('5-Proyección inversiones'!BQ$3-'3- Datos generales'!$B$4+'8 -Datos de referencia'!$B$25))),0)</f>
        <v>0</v>
      </c>
      <c r="BR7" s="155">
        <f>IF(AK7&gt;0,$N7*((1+'3- Datos generales'!$B$5)^(BR$3-'3- Datos generales'!$B$4))*(AK7*((1+'3- Datos generales'!$B$11)^('5-Proyección inversiones'!BR$3-'3- Datos generales'!$B$4+'8 -Datos de referencia'!$B$25))),0)</f>
        <v>0</v>
      </c>
      <c r="BS7" s="23">
        <f>IF(AL7&gt;0,AL7*($O7*(1+'3- Datos generales'!$B$5)^(BH$3-'3- Datos generales'!$B$4)),0)</f>
        <v>0</v>
      </c>
      <c r="BT7" s="20">
        <f>IF(AM7&gt;0,AM7*($O7*(1+'3- Datos generales'!$B$5)^(BT$3-'3- Datos generales'!$B$4)),0)</f>
        <v>0</v>
      </c>
      <c r="BU7" s="20">
        <f>IF(AN7&gt;0,AN7*($O7*(1+'3- Datos generales'!$B$5)^(BU$3-'3- Datos generales'!$B$4)),0)</f>
        <v>0</v>
      </c>
      <c r="BV7" s="20">
        <f>IF(AO7&gt;0,AO7*($O7*(1+'3- Datos generales'!$B$5)^(BV$3-'3- Datos generales'!$B$4)),0)</f>
        <v>0</v>
      </c>
      <c r="BW7" s="20">
        <f>IF(AP7&gt;0,AP7*($O7*(1+'3- Datos generales'!$B$5)^(BW$3-'3- Datos generales'!$B$4)),0)</f>
        <v>0</v>
      </c>
      <c r="BX7" s="20">
        <f>IF(AQ7&gt;0,AQ7*($O7*(1+'3- Datos generales'!$B$5)^(BX$3-'3- Datos generales'!$B$4)),0)</f>
        <v>0</v>
      </c>
      <c r="BY7" s="20">
        <f>IF(AR7&gt;0,AR7*($O7*(1+'3- Datos generales'!$B$5)^(BY$3-'3- Datos generales'!$B$4)),0)</f>
        <v>0</v>
      </c>
      <c r="BZ7" s="20">
        <f>IF(AS7&gt;0,AS7*($O7*(1+'3- Datos generales'!$B$5)^(BZ$3-'3- Datos generales'!$B$4)),0)</f>
        <v>0</v>
      </c>
      <c r="CA7" s="20">
        <f>IF(AT7&gt;0,AT7*($O7*(1+'3- Datos generales'!$B$5)^(CA$3-'3- Datos generales'!$B$4)),0)</f>
        <v>0</v>
      </c>
      <c r="CB7" s="20">
        <f>IF(AU7&gt;0,AU7*($O7*(1+'3- Datos generales'!$B$5)^(CB$3-'3- Datos generales'!$B$4)),0)</f>
        <v>0</v>
      </c>
      <c r="CC7" s="155">
        <f>IF(AV7&gt;0,AV7*($O7*(1+'3- Datos generales'!$B$5)^(CC$3-'3- Datos generales'!$B$4)),0)</f>
        <v>0</v>
      </c>
    </row>
    <row r="8" spans="1:81" x14ac:dyDescent="0.25">
      <c r="A8" s="38"/>
      <c r="B8" s="14"/>
      <c r="C8" s="14">
        <f>'4-Registro de activos'!C8</f>
        <v>0</v>
      </c>
      <c r="D8" s="14">
        <f>'4-Registro de activos'!D8</f>
        <v>0</v>
      </c>
      <c r="E8" s="14">
        <f>'4-Registro de activos'!E8</f>
        <v>0</v>
      </c>
      <c r="F8" s="14">
        <f>'4-Registro de activos'!F8</f>
        <v>0</v>
      </c>
      <c r="G8" s="14">
        <f>'4-Registro de activos'!G8</f>
        <v>0</v>
      </c>
      <c r="H8" s="26">
        <f>'4-Registro de activos'!H8</f>
        <v>0</v>
      </c>
      <c r="I8" s="15" t="str">
        <f>'4-Registro de activos'!AV8</f>
        <v>n/a</v>
      </c>
      <c r="J8" s="14" t="str">
        <f>'4-Registro de activos'!AW8</f>
        <v>Bajo Riesgo</v>
      </c>
      <c r="K8" s="14" t="str">
        <f>'4-Registro de activos'!AX8</f>
        <v>n/a</v>
      </c>
      <c r="L8" s="14" t="str">
        <f>'4-Registro de activos'!AY8</f>
        <v>n/a</v>
      </c>
      <c r="M8" s="66">
        <f>IF('4-Registro de activos'!K8="Sistema no mejorado",AVERAGE('3- Datos generales'!$D$20:$D$21),0)</f>
        <v>0</v>
      </c>
      <c r="N8" s="20" t="str">
        <f>IF('4-Registro de activos'!K8="Sistema no mejorado",0,IF('4-Registro de activos'!I8="sin dato","n/a",IF('4-Registro de activos'!I8="otro","n/a",VLOOKUP('4-Registro de activos'!I8,'3- Datos generales'!$A$23:$D$24,4,0))))</f>
        <v>n/a</v>
      </c>
      <c r="O8" s="155" t="str">
        <f>IF('4-Registro de activos'!K8="Sistema no mejorado",0,IF('4-Registro de activos'!I8="sin dato","n/a",IF('4-Registro de activos'!I8="otro","n/a",VLOOKUP('4-Registro de activos'!I8,'3- Datos generales'!$A$26:$D$27,4,0))))</f>
        <v>n/a</v>
      </c>
      <c r="P8" s="22">
        <f>IF('4-Registro de activos'!$AY8="Nueva Construccion",ROUNDUP(('4-Registro de activos'!$G8*'3- Datos generales'!$B$12*(1+'3- Datos generales'!$B$11)^(P$3-'3- Datos generales'!$B$4)),0),0)</f>
        <v>0</v>
      </c>
      <c r="Q8" s="21">
        <f>IF('4-Registro de activos'!$AY8="Nueva Construccion",IF($P8&gt;0,0,ROUNDUP(('4-Registro de activos'!$G8*'3- Datos generales'!$B$12*(1+'3- Datos generales'!$B$11)^(Q$3-'3- Datos generales'!$B$4)),0)),0)</f>
        <v>0</v>
      </c>
      <c r="R8" s="21">
        <f>IF('4-Registro de activos'!$AY8="Nueva Construccion",IF($P8&gt;0,0,ROUNDUP(('4-Registro de activos'!$G8*'3- Datos generales'!$B$12*(1+'3- Datos generales'!$B$11)^(R$3-'3- Datos generales'!$B$4)),0)),0)</f>
        <v>0</v>
      </c>
      <c r="S8" s="21">
        <f>IF('4-Registro de activos'!$AY8="Nueva Construccion",IF($P8&gt;0,0,ROUNDUP(('4-Registro de activos'!$G8*'3- Datos generales'!$B$12*(1+'3- Datos generales'!$B$11)^(S$3-'3- Datos generales'!$B$4)),0)),0)</f>
        <v>0</v>
      </c>
      <c r="T8" s="21">
        <f>IF('4-Registro de activos'!$AY8="Nueva Construccion",IF($P8&gt;0,0,ROUNDUP(('4-Registro de activos'!$G8*'3- Datos generales'!$B$12*(1+'3- Datos generales'!$B$11)^(T$3-'3- Datos generales'!$B$4)),0)),0)</f>
        <v>0</v>
      </c>
      <c r="U8" s="21">
        <f>IF('4-Registro de activos'!$AY8="Nueva Construccion",IF($P8&gt;0,0,ROUNDUP(('4-Registro de activos'!$G8*'3- Datos generales'!$B$12*(1+'3- Datos generales'!$B$11)^(U$3-'3- Datos generales'!$B$4)),0)),0)</f>
        <v>0</v>
      </c>
      <c r="V8" s="21">
        <f>IF('4-Registro de activos'!$AY8="Nueva Construccion",IF($P8&gt;0,0,ROUNDUP(('4-Registro de activos'!$G8*'3- Datos generales'!$B$12*(1+'3- Datos generales'!$B$11)^(V$3-'3- Datos generales'!$B$4)),0)),0)</f>
        <v>0</v>
      </c>
      <c r="W8" s="21">
        <f>IF('4-Registro de activos'!$AY8="Nueva Construccion",IF($P8&gt;0,0,ROUNDUP(('4-Registro de activos'!$G8*'3- Datos generales'!$B$12*(1+'3- Datos generales'!$B$11)^(W$3-'3- Datos generales'!$B$4)),0)),0)</f>
        <v>0</v>
      </c>
      <c r="X8" s="21">
        <f>IF('4-Registro de activos'!$AY8="Nueva Construccion",IF($P8&gt;0,0,ROUNDUP(('4-Registro de activos'!$G8*'3- Datos generales'!$B$12*(1+'3- Datos generales'!$B$11)^(X$3-'3- Datos generales'!$B$4)),0)),0)</f>
        <v>0</v>
      </c>
      <c r="Y8" s="21">
        <f>IF('4-Registro de activos'!$AY8="Nueva Construccion",IF($P8&gt;0,0,ROUNDUP(('4-Registro de activos'!$G8*'3- Datos generales'!$B$12*(1+'3- Datos generales'!$B$11)^(Y$3-'3- Datos generales'!$B$4)),0)),0)</f>
        <v>0</v>
      </c>
      <c r="Z8" s="159">
        <f>IF('4-Registro de activos'!$AY8="Nueva Construccion",IF($P8&gt;0,0,ROUNDUP(('4-Registro de activos'!$G8*'3- Datos generales'!$B$12*(1+'3- Datos generales'!$B$11)^(Z$3-'3- Datos generales'!$B$4)),0)),0)</f>
        <v>0</v>
      </c>
      <c r="AA8" s="22">
        <f>IF('4-Registro de activos'!$AV8&lt;=(AA$3-'3- Datos generales'!$B$4),ROUNDUP(('4-Registro de activos'!$G8*'3- Datos generales'!$B$12*(1+'3- Datos generales'!$B$11)^(AA$3-'3- Datos generales'!$B$4)),0),0)</f>
        <v>0</v>
      </c>
      <c r="AB8" s="21">
        <f>IF('4-Registro de activos'!$AV8=(AB$3-'3- Datos generales'!$B$4),ROUNDUP(('4-Registro de activos'!$G8*'3- Datos generales'!$B$12*(1+'3- Datos generales'!$B$11)^(AB$3-'3- Datos generales'!$B$4)),0),0)</f>
        <v>0</v>
      </c>
      <c r="AC8" s="21">
        <f>IF('4-Registro de activos'!$AV8=(AC$3-'3- Datos generales'!$B$4),ROUNDUP(('4-Registro de activos'!$G8*'3- Datos generales'!$B$12*(1+'3- Datos generales'!$B$11)^(AC$3-'3- Datos generales'!$B$4)),0),0)</f>
        <v>0</v>
      </c>
      <c r="AD8" s="21">
        <f>IF('4-Registro de activos'!$AV8=(AD$3-'3- Datos generales'!$B$4),ROUNDUP(('4-Registro de activos'!$G8*'3- Datos generales'!$B$12*(1+'3- Datos generales'!$B$11)^(AD$3-'3- Datos generales'!$B$4)),0),0)</f>
        <v>0</v>
      </c>
      <c r="AE8" s="21">
        <f>IF('4-Registro de activos'!$AV8=(AE$3-'3- Datos generales'!$B$4),ROUNDUP(('4-Registro de activos'!$G8*'3- Datos generales'!$B$12*(1+'3- Datos generales'!$B$11)^(AE$3-'3- Datos generales'!$B$4)),0),0)</f>
        <v>0</v>
      </c>
      <c r="AF8" s="21">
        <f>IF('4-Registro de activos'!$AV8=(AF$3-'3- Datos generales'!$B$4),ROUNDUP(('4-Registro de activos'!$G8*'3- Datos generales'!$B$12*(1+'3- Datos generales'!$B$11)^(AF$3-'3- Datos generales'!$B$4)),0),0)</f>
        <v>0</v>
      </c>
      <c r="AG8" s="21">
        <f>IF('4-Registro de activos'!$AV8=(AG$3-'3- Datos generales'!$B$4),ROUNDUP(('4-Registro de activos'!$G8*'3- Datos generales'!$B$12*(1+'3- Datos generales'!$B$11)^(AG$3-'3- Datos generales'!$B$4)),0),0)</f>
        <v>0</v>
      </c>
      <c r="AH8" s="21">
        <f>IF('4-Registro de activos'!$AV8=(AH$3-'3- Datos generales'!$B$4),ROUNDUP(('4-Registro de activos'!$G8*'3- Datos generales'!$B$12*(1+'3- Datos generales'!$B$11)^(AH$3-'3- Datos generales'!$B$4)),0),0)</f>
        <v>0</v>
      </c>
      <c r="AI8" s="21">
        <f>IF('4-Registro de activos'!$AV8=(AI$3-'3- Datos generales'!$B$4),ROUNDUP(('4-Registro de activos'!$G8*'3- Datos generales'!$B$12*(1+'3- Datos generales'!$B$11)^(AI$3-'3- Datos generales'!$B$4)),0),0)</f>
        <v>0</v>
      </c>
      <c r="AJ8" s="21">
        <f>IF('4-Registro de activos'!$AV8=(AJ$3-'3- Datos generales'!$B$4),ROUNDUP(('4-Registro de activos'!$G8*'3- Datos generales'!$B$12*(1+'3- Datos generales'!$B$11)^(AJ$3-'3- Datos generales'!$B$4)),0),0)</f>
        <v>0</v>
      </c>
      <c r="AK8" s="159">
        <f>IF('4-Registro de activos'!$AV8=(AK$3-'3- Datos generales'!$B$4),ROUNDUP(('4-Registro de activos'!$G8*'3- Datos generales'!$B$12*(1+'3- Datos generales'!$B$11)^(AK$3-'3- Datos generales'!$B$4)),0),0)</f>
        <v>0</v>
      </c>
      <c r="AL8" s="22">
        <f>IF('4-Registro de activos'!$AV8&lt;=(AL$3-'3- Datos generales'!$B$4),ROUNDUP((('4-Registro de activos'!$H8*'3- Datos generales'!$B$12)*((1+'3- Datos generales'!$B$11)^(AL$3-'3- Datos generales'!$B$4+'8 -Datos de referencia'!$B$25))),0),0)</f>
        <v>0</v>
      </c>
      <c r="AM8" s="21">
        <f>IF('4-Registro de activos'!$AV8=(AM$3-'3- Datos generales'!$B$4),ROUNDUP((('4-Registro de activos'!$H8*'3- Datos generales'!$B$12)*((1+'3- Datos generales'!$B$11)^(AM$3-'3- Datos generales'!$B$4+'8 -Datos de referencia'!$B$25))),0),0)</f>
        <v>0</v>
      </c>
      <c r="AN8" s="21">
        <f>IF('4-Registro de activos'!$AV8=(AN$3-'3- Datos generales'!$B$4),ROUNDUP((('4-Registro de activos'!$H8*'3- Datos generales'!$B$12)*((1+'3- Datos generales'!$B$11)^(AN$3-'3- Datos generales'!$B$4+'8 -Datos de referencia'!$B$25))),0),0)</f>
        <v>0</v>
      </c>
      <c r="AO8" s="21">
        <f>IF('4-Registro de activos'!$AV8=(AO$3-'3- Datos generales'!$B$4),ROUNDUP((('4-Registro de activos'!$H8*'3- Datos generales'!$B$12)*((1+'3- Datos generales'!$B$11)^(AO$3-'3- Datos generales'!$B$4+'8 -Datos de referencia'!$B$25))),0),0)</f>
        <v>0</v>
      </c>
      <c r="AP8" s="21">
        <f>IF('4-Registro de activos'!$AV8=(AP$3-'3- Datos generales'!$B$4),ROUNDUP((('4-Registro de activos'!$H8*'3- Datos generales'!$B$12)*((1+'3- Datos generales'!$B$11)^(AP$3-'3- Datos generales'!$B$4+'8 -Datos de referencia'!$B$25))),0),0)</f>
        <v>0</v>
      </c>
      <c r="AQ8" s="21">
        <f>IF('4-Registro de activos'!$AV8=(AQ$3-'3- Datos generales'!$B$4),ROUNDUP((('4-Registro de activos'!$H8*'3- Datos generales'!$B$12)*((1+'3- Datos generales'!$B$11)^(AQ$3-'3- Datos generales'!$B$4+'8 -Datos de referencia'!$B$25))),0),0)</f>
        <v>0</v>
      </c>
      <c r="AR8" s="21">
        <f>IF('4-Registro de activos'!$AV8=(AR$3-'3- Datos generales'!$B$4),ROUNDUP((('4-Registro de activos'!$H8*'3- Datos generales'!$B$12)*((1+'3- Datos generales'!$B$11)^(AR$3-'3- Datos generales'!$B$4+'8 -Datos de referencia'!$B$25))),0),0)</f>
        <v>0</v>
      </c>
      <c r="AS8" s="21">
        <f>IF('4-Registro de activos'!$AV8=(AS$3-'3- Datos generales'!$B$4),ROUNDUP((('4-Registro de activos'!$H8*'3- Datos generales'!$B$12)*((1+'3- Datos generales'!$B$11)^(AS$3-'3- Datos generales'!$B$4+'8 -Datos de referencia'!$B$25))),0),0)</f>
        <v>0</v>
      </c>
      <c r="AT8" s="21">
        <f>IF('4-Registro de activos'!$AV8=(AT$3-'3- Datos generales'!$B$4),ROUNDUP((('4-Registro de activos'!$H8*'3- Datos generales'!$B$12)*((1+'3- Datos generales'!$B$11)^(AT$3-'3- Datos generales'!$B$4+'8 -Datos de referencia'!$B$25))),0),0)</f>
        <v>0</v>
      </c>
      <c r="AU8" s="21">
        <f>IF('4-Registro de activos'!$AV8=(AU$3-'3- Datos generales'!$B$4),ROUNDUP((('4-Registro de activos'!$H8*'3- Datos generales'!$B$12)*((1+'3- Datos generales'!$B$11)^(AU$3-'3- Datos generales'!$B$4+'8 -Datos de referencia'!$B$25))),0),0)</f>
        <v>0</v>
      </c>
      <c r="AV8" s="159">
        <f>IF('4-Registro de activos'!$AV8=(AV$3-'3- Datos generales'!$B$4),ROUNDUP((('4-Registro de activos'!$H8*'3- Datos generales'!$B$12)*((1+'3- Datos generales'!$B$11)^(AV$3-'3- Datos generales'!$B$4+'8 -Datos de referencia'!$B$25))),0),0)</f>
        <v>0</v>
      </c>
      <c r="AW8" s="23">
        <f>IF(P8&gt;0,($M8*(1+'3- Datos generales'!$B$5)^('5-Proyección inversiones'!AW$3-'3- Datos generales'!$B$4))*(P8*((1+'3- Datos generales'!$B$11)^(AW$3-'3- Datos generales'!$B$4+'8 -Datos de referencia'!$B$25))),0)</f>
        <v>0</v>
      </c>
      <c r="AX8" s="20">
        <f>IF(Q8&gt;0,($M8*(1+'3- Datos generales'!$B$5)^(AX$3-'3- Datos generales'!$B$4))*(Q8*((1+'3- Datos generales'!$B$11)^('5-Proyección inversiones'!AX$3-'3- Datos generales'!$B$4+'8 -Datos de referencia'!$B$25))),0)</f>
        <v>0</v>
      </c>
      <c r="AY8" s="20">
        <f>IF(R8&gt;0,($M8*(1+'3- Datos generales'!$B$5)^(AY$3-'3- Datos generales'!$B$4))*(R8*((1+'3- Datos generales'!$B$11)^('5-Proyección inversiones'!AY$3-'3- Datos generales'!$B$4+'8 -Datos de referencia'!$B$25))),0)</f>
        <v>0</v>
      </c>
      <c r="AZ8" s="20">
        <f>IF(S8&gt;0,($M8*(1+'3- Datos generales'!$B$5)^(AZ$3-'3- Datos generales'!$B$4))*(S8*((1+'3- Datos generales'!$B$11)^('5-Proyección inversiones'!AZ$3-'3- Datos generales'!$B$4+'8 -Datos de referencia'!$B$25))),0)</f>
        <v>0</v>
      </c>
      <c r="BA8" s="20">
        <f>IF(T8&gt;0,($M8*(1+'3- Datos generales'!$B$5)^(BA$3-'3- Datos generales'!$B$4))*(T8*((1+'3- Datos generales'!$B$11)^('5-Proyección inversiones'!BA$3-'3- Datos generales'!$B$4+'8 -Datos de referencia'!$B$25))),0)</f>
        <v>0</v>
      </c>
      <c r="BB8" s="20">
        <f>IF(U8&gt;0,($M8*(1+'3- Datos generales'!$B$5)^(BB$3-'3- Datos generales'!$B$4))*(U8*((1+'3- Datos generales'!$B$11)^('5-Proyección inversiones'!BB$3-'3- Datos generales'!$B$4+'8 -Datos de referencia'!$B$25))),0)</f>
        <v>0</v>
      </c>
      <c r="BC8" s="20">
        <f>IF(V8&gt;0,($M8*(1+'3- Datos generales'!$B$5)^(BC$3-'3- Datos generales'!$B$4))*(V8*((1+'3- Datos generales'!$B$11)^('5-Proyección inversiones'!BC$3-'3- Datos generales'!$B$4+'8 -Datos de referencia'!$B$25))),0)</f>
        <v>0</v>
      </c>
      <c r="BD8" s="20">
        <f>IF(W8&gt;0,($M8*(1+'3- Datos generales'!$B$5)^(BD$3-'3- Datos generales'!$B$4))*(W8*((1+'3- Datos generales'!$B$11)^('5-Proyección inversiones'!BD$3-'3- Datos generales'!$B$4+'8 -Datos de referencia'!$B$25))),0)</f>
        <v>0</v>
      </c>
      <c r="BE8" s="20">
        <f>IF(X8&gt;0,($M8*(1+'3- Datos generales'!$B$5)^(BE$3-'3- Datos generales'!$B$4))*(X8*((1+'3- Datos generales'!$B$11)^('5-Proyección inversiones'!BE$3-'3- Datos generales'!$B$4+'8 -Datos de referencia'!$B$25))),0)</f>
        <v>0</v>
      </c>
      <c r="BF8" s="20">
        <f>IF(Y8&gt;0,($M8*(1+'3- Datos generales'!$B$5)^(BF$3-'3- Datos generales'!$B$4))*(Y8*((1+'3- Datos generales'!$B$11)^('5-Proyección inversiones'!BF$3-'3- Datos generales'!$B$4+'8 -Datos de referencia'!$B$25))),0)</f>
        <v>0</v>
      </c>
      <c r="BG8" s="155">
        <f>IF(Z8&gt;0,($M8*(1+'3- Datos generales'!$B$5)^(BG$3-'3- Datos generales'!$B$4))*(Z8*((1+'3- Datos generales'!$B$11)^('5-Proyección inversiones'!BG$3-'3- Datos generales'!$B$4+'8 -Datos de referencia'!$B$25))),0)</f>
        <v>0</v>
      </c>
      <c r="BH8" s="23">
        <f>IF(AA8&gt;0,($N8*(1+'3- Datos generales'!$B$5)^(BH$3-'3- Datos generales'!$B$4))*(AA8*((1+'3- Datos generales'!$B$11)^('5-Proyección inversiones'!BH$3-'3- Datos generales'!$B$4+'8 -Datos de referencia'!$B$25))),0)</f>
        <v>0</v>
      </c>
      <c r="BI8" s="20">
        <f>IF(AB8&gt;0,$N8*((1+'3- Datos generales'!$B$5)^(BI$3-'3- Datos generales'!$B$4))*(AB8*((1+'3- Datos generales'!$B$11)^('5-Proyección inversiones'!BI$3-'3- Datos generales'!$B$4+'8 -Datos de referencia'!$B$25))),0)</f>
        <v>0</v>
      </c>
      <c r="BJ8" s="20">
        <f>IF(AC8&gt;0,$N8*((1+'3- Datos generales'!$B$5)^(BJ$3-'3- Datos generales'!$B$4))*(AC8*((1+'3- Datos generales'!$B$11)^('5-Proyección inversiones'!BJ$3-'3- Datos generales'!$B$4+'8 -Datos de referencia'!$B$25))),0)</f>
        <v>0</v>
      </c>
      <c r="BK8" s="20">
        <f>IF(AD8&gt;0,$N8*((1+'3- Datos generales'!$B$5)^(BK$3-'3- Datos generales'!$B$4))*(AD8*((1+'3- Datos generales'!$B$11)^('5-Proyección inversiones'!BK$3-'3- Datos generales'!$B$4+'8 -Datos de referencia'!$B$25))),0)</f>
        <v>0</v>
      </c>
      <c r="BL8" s="20">
        <f>IF(AE8&gt;0,$N8*((1+'3- Datos generales'!$B$5)^(BL$3-'3- Datos generales'!$B$4))*(AE8*((1+'3- Datos generales'!$B$11)^('5-Proyección inversiones'!BL$3-'3- Datos generales'!$B$4+'8 -Datos de referencia'!$B$25))),0)</f>
        <v>0</v>
      </c>
      <c r="BM8" s="20">
        <f>IF(AF8&gt;0,$N8*((1+'3- Datos generales'!$B$5)^(BM$3-'3- Datos generales'!$B$4))*(AF8*((1+'3- Datos generales'!$B$11)^('5-Proyección inversiones'!BM$3-'3- Datos generales'!$B$4+'8 -Datos de referencia'!$B$25))),0)</f>
        <v>0</v>
      </c>
      <c r="BN8" s="20">
        <f>IF(AG8&gt;0,$N8*((1+'3- Datos generales'!$B$5)^(BN$3-'3- Datos generales'!$B$4))*(AG8*((1+'3- Datos generales'!$B$11)^('5-Proyección inversiones'!BN$3-'3- Datos generales'!$B$4+'8 -Datos de referencia'!$B$25))),0)</f>
        <v>0</v>
      </c>
      <c r="BO8" s="20">
        <f>IF(AH8&gt;0,$N8*((1+'3- Datos generales'!$B$5)^(BO$3-'3- Datos generales'!$B$4))*(AH8*((1+'3- Datos generales'!$B$11)^('5-Proyección inversiones'!BO$3-'3- Datos generales'!$B$4+'8 -Datos de referencia'!$B$25))),0)</f>
        <v>0</v>
      </c>
      <c r="BP8" s="20">
        <f>IF(AI8&gt;0,$N8*((1+'3- Datos generales'!$B$5)^(BP$3-'3- Datos generales'!$B$4))*(AI8*((1+'3- Datos generales'!$B$11)^('5-Proyección inversiones'!BP$3-'3- Datos generales'!$B$4+'8 -Datos de referencia'!$B$25))),0)</f>
        <v>0</v>
      </c>
      <c r="BQ8" s="20">
        <f>IF(AJ8&gt;0,$N8*((1+'3- Datos generales'!$B$5)^(BQ$3-'3- Datos generales'!$B$4))*(AJ8*((1+'3- Datos generales'!$B$11)^('5-Proyección inversiones'!BQ$3-'3- Datos generales'!$B$4+'8 -Datos de referencia'!$B$25))),0)</f>
        <v>0</v>
      </c>
      <c r="BR8" s="155">
        <f>IF(AK8&gt;0,$N8*((1+'3- Datos generales'!$B$5)^(BR$3-'3- Datos generales'!$B$4))*(AK8*((1+'3- Datos generales'!$B$11)^('5-Proyección inversiones'!BR$3-'3- Datos generales'!$B$4+'8 -Datos de referencia'!$B$25))),0)</f>
        <v>0</v>
      </c>
      <c r="BS8" s="23">
        <f>IF(AL8&gt;0,AL8*($O8*(1+'3- Datos generales'!$B$5)^(BH$3-'3- Datos generales'!$B$4)),0)</f>
        <v>0</v>
      </c>
      <c r="BT8" s="20">
        <f>IF(AM8&gt;0,AM8*($O8*(1+'3- Datos generales'!$B$5)^(BT$3-'3- Datos generales'!$B$4)),0)</f>
        <v>0</v>
      </c>
      <c r="BU8" s="20">
        <f>IF(AN8&gt;0,AN8*($O8*(1+'3- Datos generales'!$B$5)^(BU$3-'3- Datos generales'!$B$4)),0)</f>
        <v>0</v>
      </c>
      <c r="BV8" s="20">
        <f>IF(AO8&gt;0,AO8*($O8*(1+'3- Datos generales'!$B$5)^(BV$3-'3- Datos generales'!$B$4)),0)</f>
        <v>0</v>
      </c>
      <c r="BW8" s="20">
        <f>IF(AP8&gt;0,AP8*($O8*(1+'3- Datos generales'!$B$5)^(BW$3-'3- Datos generales'!$B$4)),0)</f>
        <v>0</v>
      </c>
      <c r="BX8" s="20">
        <f>IF(AQ8&gt;0,AQ8*($O8*(1+'3- Datos generales'!$B$5)^(BX$3-'3- Datos generales'!$B$4)),0)</f>
        <v>0</v>
      </c>
      <c r="BY8" s="20">
        <f>IF(AR8&gt;0,AR8*($O8*(1+'3- Datos generales'!$B$5)^(BY$3-'3- Datos generales'!$B$4)),0)</f>
        <v>0</v>
      </c>
      <c r="BZ8" s="20">
        <f>IF(AS8&gt;0,AS8*($O8*(1+'3- Datos generales'!$B$5)^(BZ$3-'3- Datos generales'!$B$4)),0)</f>
        <v>0</v>
      </c>
      <c r="CA8" s="20">
        <f>IF(AT8&gt;0,AT8*($O8*(1+'3- Datos generales'!$B$5)^(CA$3-'3- Datos generales'!$B$4)),0)</f>
        <v>0</v>
      </c>
      <c r="CB8" s="20">
        <f>IF(AU8&gt;0,AU8*($O8*(1+'3- Datos generales'!$B$5)^(CB$3-'3- Datos generales'!$B$4)),0)</f>
        <v>0</v>
      </c>
      <c r="CC8" s="155">
        <f>IF(AV8&gt;0,AV8*($O8*(1+'3- Datos generales'!$B$5)^(CC$3-'3- Datos generales'!$B$4)),0)</f>
        <v>0</v>
      </c>
    </row>
    <row r="9" spans="1:81" x14ac:dyDescent="0.25">
      <c r="A9" s="38"/>
      <c r="B9" s="14"/>
      <c r="C9" s="14">
        <f>'4-Registro de activos'!C9</f>
        <v>0</v>
      </c>
      <c r="D9" s="14">
        <f>'4-Registro de activos'!D9</f>
        <v>0</v>
      </c>
      <c r="E9" s="14">
        <f>'4-Registro de activos'!E9</f>
        <v>0</v>
      </c>
      <c r="F9" s="14">
        <f>'4-Registro de activos'!F9</f>
        <v>0</v>
      </c>
      <c r="G9" s="14">
        <f>'4-Registro de activos'!G9</f>
        <v>0</v>
      </c>
      <c r="H9" s="26">
        <f>'4-Registro de activos'!H9</f>
        <v>0</v>
      </c>
      <c r="I9" s="15" t="str">
        <f>'4-Registro de activos'!AV9</f>
        <v>n/a</v>
      </c>
      <c r="J9" s="14" t="str">
        <f>'4-Registro de activos'!AW9</f>
        <v>Bajo Riesgo</v>
      </c>
      <c r="K9" s="14" t="str">
        <f>'4-Registro de activos'!AX9</f>
        <v>n/a</v>
      </c>
      <c r="L9" s="14" t="str">
        <f>'4-Registro de activos'!AY9</f>
        <v>n/a</v>
      </c>
      <c r="M9" s="66">
        <f>IF('4-Registro de activos'!K9="Sistema no mejorado",AVERAGE('3- Datos generales'!$D$20:$D$21),0)</f>
        <v>0</v>
      </c>
      <c r="N9" s="20" t="str">
        <f>IF('4-Registro de activos'!K9="Sistema no mejorado",0,IF('4-Registro de activos'!I9="sin dato","n/a",IF('4-Registro de activos'!I9="otro","n/a",VLOOKUP('4-Registro de activos'!I9,'3- Datos generales'!$A$23:$D$24,4,0))))</f>
        <v>n/a</v>
      </c>
      <c r="O9" s="155" t="str">
        <f>IF('4-Registro de activos'!K9="Sistema no mejorado",0,IF('4-Registro de activos'!I9="sin dato","n/a",IF('4-Registro de activos'!I9="otro","n/a",VLOOKUP('4-Registro de activos'!I9,'3- Datos generales'!$A$26:$D$27,4,0))))</f>
        <v>n/a</v>
      </c>
      <c r="P9" s="22">
        <f>IF('4-Registro de activos'!$AY9="Nueva Construccion",ROUNDUP(('4-Registro de activos'!$G9*'3- Datos generales'!$B$12*(1+'3- Datos generales'!$B$11)^(P$3-'3- Datos generales'!$B$4)),0),0)</f>
        <v>0</v>
      </c>
      <c r="Q9" s="21">
        <f>IF('4-Registro de activos'!$AY9="Nueva Construccion",IF($P9&gt;0,0,ROUNDUP(('4-Registro de activos'!$G9*'3- Datos generales'!$B$12*(1+'3- Datos generales'!$B$11)^(Q$3-'3- Datos generales'!$B$4)),0)),0)</f>
        <v>0</v>
      </c>
      <c r="R9" s="21">
        <f>IF('4-Registro de activos'!$AY9="Nueva Construccion",IF($P9&gt;0,0,ROUNDUP(('4-Registro de activos'!$G9*'3- Datos generales'!$B$12*(1+'3- Datos generales'!$B$11)^(R$3-'3- Datos generales'!$B$4)),0)),0)</f>
        <v>0</v>
      </c>
      <c r="S9" s="21">
        <f>IF('4-Registro de activos'!$AY9="Nueva Construccion",IF($P9&gt;0,0,ROUNDUP(('4-Registro de activos'!$G9*'3- Datos generales'!$B$12*(1+'3- Datos generales'!$B$11)^(S$3-'3- Datos generales'!$B$4)),0)),0)</f>
        <v>0</v>
      </c>
      <c r="T9" s="21">
        <f>IF('4-Registro de activos'!$AY9="Nueva Construccion",IF($P9&gt;0,0,ROUNDUP(('4-Registro de activos'!$G9*'3- Datos generales'!$B$12*(1+'3- Datos generales'!$B$11)^(T$3-'3- Datos generales'!$B$4)),0)),0)</f>
        <v>0</v>
      </c>
      <c r="U9" s="21">
        <f>IF('4-Registro de activos'!$AY9="Nueva Construccion",IF($P9&gt;0,0,ROUNDUP(('4-Registro de activos'!$G9*'3- Datos generales'!$B$12*(1+'3- Datos generales'!$B$11)^(U$3-'3- Datos generales'!$B$4)),0)),0)</f>
        <v>0</v>
      </c>
      <c r="V9" s="21">
        <f>IF('4-Registro de activos'!$AY9="Nueva Construccion",IF($P9&gt;0,0,ROUNDUP(('4-Registro de activos'!$G9*'3- Datos generales'!$B$12*(1+'3- Datos generales'!$B$11)^(V$3-'3- Datos generales'!$B$4)),0)),0)</f>
        <v>0</v>
      </c>
      <c r="W9" s="21">
        <f>IF('4-Registro de activos'!$AY9="Nueva Construccion",IF($P9&gt;0,0,ROUNDUP(('4-Registro de activos'!$G9*'3- Datos generales'!$B$12*(1+'3- Datos generales'!$B$11)^(W$3-'3- Datos generales'!$B$4)),0)),0)</f>
        <v>0</v>
      </c>
      <c r="X9" s="21">
        <f>IF('4-Registro de activos'!$AY9="Nueva Construccion",IF($P9&gt;0,0,ROUNDUP(('4-Registro de activos'!$G9*'3- Datos generales'!$B$12*(1+'3- Datos generales'!$B$11)^(X$3-'3- Datos generales'!$B$4)),0)),0)</f>
        <v>0</v>
      </c>
      <c r="Y9" s="21">
        <f>IF('4-Registro de activos'!$AY9="Nueva Construccion",IF($P9&gt;0,0,ROUNDUP(('4-Registro de activos'!$G9*'3- Datos generales'!$B$12*(1+'3- Datos generales'!$B$11)^(Y$3-'3- Datos generales'!$B$4)),0)),0)</f>
        <v>0</v>
      </c>
      <c r="Z9" s="159">
        <f>IF('4-Registro de activos'!$AY9="Nueva Construccion",IF($P9&gt;0,0,ROUNDUP(('4-Registro de activos'!$G9*'3- Datos generales'!$B$12*(1+'3- Datos generales'!$B$11)^(Z$3-'3- Datos generales'!$B$4)),0)),0)</f>
        <v>0</v>
      </c>
      <c r="AA9" s="22">
        <f>IF('4-Registro de activos'!$AV9&lt;=(AA$3-'3- Datos generales'!$B$4),ROUNDUP(('4-Registro de activos'!$G9*'3- Datos generales'!$B$12*(1+'3- Datos generales'!$B$11)^(AA$3-'3- Datos generales'!$B$4)),0),0)</f>
        <v>0</v>
      </c>
      <c r="AB9" s="21">
        <f>IF('4-Registro de activos'!$AV9=(AB$3-'3- Datos generales'!$B$4),ROUNDUP(('4-Registro de activos'!$G9*'3- Datos generales'!$B$12*(1+'3- Datos generales'!$B$11)^(AB$3-'3- Datos generales'!$B$4)),0),0)</f>
        <v>0</v>
      </c>
      <c r="AC9" s="21">
        <f>IF('4-Registro de activos'!$AV9=(AC$3-'3- Datos generales'!$B$4),ROUNDUP(('4-Registro de activos'!$G9*'3- Datos generales'!$B$12*(1+'3- Datos generales'!$B$11)^(AC$3-'3- Datos generales'!$B$4)),0),0)</f>
        <v>0</v>
      </c>
      <c r="AD9" s="21">
        <f>IF('4-Registro de activos'!$AV9=(AD$3-'3- Datos generales'!$B$4),ROUNDUP(('4-Registro de activos'!$G9*'3- Datos generales'!$B$12*(1+'3- Datos generales'!$B$11)^(AD$3-'3- Datos generales'!$B$4)),0),0)</f>
        <v>0</v>
      </c>
      <c r="AE9" s="21">
        <f>IF('4-Registro de activos'!$AV9=(AE$3-'3- Datos generales'!$B$4),ROUNDUP(('4-Registro de activos'!$G9*'3- Datos generales'!$B$12*(1+'3- Datos generales'!$B$11)^(AE$3-'3- Datos generales'!$B$4)),0),0)</f>
        <v>0</v>
      </c>
      <c r="AF9" s="21">
        <f>IF('4-Registro de activos'!$AV9=(AF$3-'3- Datos generales'!$B$4),ROUNDUP(('4-Registro de activos'!$G9*'3- Datos generales'!$B$12*(1+'3- Datos generales'!$B$11)^(AF$3-'3- Datos generales'!$B$4)),0),0)</f>
        <v>0</v>
      </c>
      <c r="AG9" s="21">
        <f>IF('4-Registro de activos'!$AV9=(AG$3-'3- Datos generales'!$B$4),ROUNDUP(('4-Registro de activos'!$G9*'3- Datos generales'!$B$12*(1+'3- Datos generales'!$B$11)^(AG$3-'3- Datos generales'!$B$4)),0),0)</f>
        <v>0</v>
      </c>
      <c r="AH9" s="21">
        <f>IF('4-Registro de activos'!$AV9=(AH$3-'3- Datos generales'!$B$4),ROUNDUP(('4-Registro de activos'!$G9*'3- Datos generales'!$B$12*(1+'3- Datos generales'!$B$11)^(AH$3-'3- Datos generales'!$B$4)),0),0)</f>
        <v>0</v>
      </c>
      <c r="AI9" s="21">
        <f>IF('4-Registro de activos'!$AV9=(AI$3-'3- Datos generales'!$B$4),ROUNDUP(('4-Registro de activos'!$G9*'3- Datos generales'!$B$12*(1+'3- Datos generales'!$B$11)^(AI$3-'3- Datos generales'!$B$4)),0),0)</f>
        <v>0</v>
      </c>
      <c r="AJ9" s="21">
        <f>IF('4-Registro de activos'!$AV9=(AJ$3-'3- Datos generales'!$B$4),ROUNDUP(('4-Registro de activos'!$G9*'3- Datos generales'!$B$12*(1+'3- Datos generales'!$B$11)^(AJ$3-'3- Datos generales'!$B$4)),0),0)</f>
        <v>0</v>
      </c>
      <c r="AK9" s="159">
        <f>IF('4-Registro de activos'!$AV9=(AK$3-'3- Datos generales'!$B$4),ROUNDUP(('4-Registro de activos'!$G9*'3- Datos generales'!$B$12*(1+'3- Datos generales'!$B$11)^(AK$3-'3- Datos generales'!$B$4)),0),0)</f>
        <v>0</v>
      </c>
      <c r="AL9" s="22">
        <f>IF('4-Registro de activos'!$AV9&lt;=(AL$3-'3- Datos generales'!$B$4),ROUNDUP((('4-Registro de activos'!$H9*'3- Datos generales'!$B$12)*((1+'3- Datos generales'!$B$11)^(AL$3-'3- Datos generales'!$B$4+'8 -Datos de referencia'!$B$25))),0),0)</f>
        <v>0</v>
      </c>
      <c r="AM9" s="21">
        <f>IF('4-Registro de activos'!$AV9=(AM$3-'3- Datos generales'!$B$4),ROUNDUP((('4-Registro de activos'!$H9*'3- Datos generales'!$B$12)*((1+'3- Datos generales'!$B$11)^(AM$3-'3- Datos generales'!$B$4+'8 -Datos de referencia'!$B$25))),0),0)</f>
        <v>0</v>
      </c>
      <c r="AN9" s="21">
        <f>IF('4-Registro de activos'!$AV9=(AN$3-'3- Datos generales'!$B$4),ROUNDUP((('4-Registro de activos'!$H9*'3- Datos generales'!$B$12)*((1+'3- Datos generales'!$B$11)^(AN$3-'3- Datos generales'!$B$4+'8 -Datos de referencia'!$B$25))),0),0)</f>
        <v>0</v>
      </c>
      <c r="AO9" s="21">
        <f>IF('4-Registro de activos'!$AV9=(AO$3-'3- Datos generales'!$B$4),ROUNDUP((('4-Registro de activos'!$H9*'3- Datos generales'!$B$12)*((1+'3- Datos generales'!$B$11)^(AO$3-'3- Datos generales'!$B$4+'8 -Datos de referencia'!$B$25))),0),0)</f>
        <v>0</v>
      </c>
      <c r="AP9" s="21">
        <f>IF('4-Registro de activos'!$AV9=(AP$3-'3- Datos generales'!$B$4),ROUNDUP((('4-Registro de activos'!$H9*'3- Datos generales'!$B$12)*((1+'3- Datos generales'!$B$11)^(AP$3-'3- Datos generales'!$B$4+'8 -Datos de referencia'!$B$25))),0),0)</f>
        <v>0</v>
      </c>
      <c r="AQ9" s="21">
        <f>IF('4-Registro de activos'!$AV9=(AQ$3-'3- Datos generales'!$B$4),ROUNDUP((('4-Registro de activos'!$H9*'3- Datos generales'!$B$12)*((1+'3- Datos generales'!$B$11)^(AQ$3-'3- Datos generales'!$B$4+'8 -Datos de referencia'!$B$25))),0),0)</f>
        <v>0</v>
      </c>
      <c r="AR9" s="21">
        <f>IF('4-Registro de activos'!$AV9=(AR$3-'3- Datos generales'!$B$4),ROUNDUP((('4-Registro de activos'!$H9*'3- Datos generales'!$B$12)*((1+'3- Datos generales'!$B$11)^(AR$3-'3- Datos generales'!$B$4+'8 -Datos de referencia'!$B$25))),0),0)</f>
        <v>0</v>
      </c>
      <c r="AS9" s="21">
        <f>IF('4-Registro de activos'!$AV9=(AS$3-'3- Datos generales'!$B$4),ROUNDUP((('4-Registro de activos'!$H9*'3- Datos generales'!$B$12)*((1+'3- Datos generales'!$B$11)^(AS$3-'3- Datos generales'!$B$4+'8 -Datos de referencia'!$B$25))),0),0)</f>
        <v>0</v>
      </c>
      <c r="AT9" s="21">
        <f>IF('4-Registro de activos'!$AV9=(AT$3-'3- Datos generales'!$B$4),ROUNDUP((('4-Registro de activos'!$H9*'3- Datos generales'!$B$12)*((1+'3- Datos generales'!$B$11)^(AT$3-'3- Datos generales'!$B$4+'8 -Datos de referencia'!$B$25))),0),0)</f>
        <v>0</v>
      </c>
      <c r="AU9" s="21">
        <f>IF('4-Registro de activos'!$AV9=(AU$3-'3- Datos generales'!$B$4),ROUNDUP((('4-Registro de activos'!$H9*'3- Datos generales'!$B$12)*((1+'3- Datos generales'!$B$11)^(AU$3-'3- Datos generales'!$B$4+'8 -Datos de referencia'!$B$25))),0),0)</f>
        <v>0</v>
      </c>
      <c r="AV9" s="159">
        <f>IF('4-Registro de activos'!$AV9=(AV$3-'3- Datos generales'!$B$4),ROUNDUP((('4-Registro de activos'!$H9*'3- Datos generales'!$B$12)*((1+'3- Datos generales'!$B$11)^(AV$3-'3- Datos generales'!$B$4+'8 -Datos de referencia'!$B$25))),0),0)</f>
        <v>0</v>
      </c>
      <c r="AW9" s="23">
        <f>IF(P9&gt;0,($M9*(1+'3- Datos generales'!$B$5)^('5-Proyección inversiones'!AW$3-'3- Datos generales'!$B$4))*(P9*((1+'3- Datos generales'!$B$11)^(AW$3-'3- Datos generales'!$B$4+'8 -Datos de referencia'!$B$25))),0)</f>
        <v>0</v>
      </c>
      <c r="AX9" s="20">
        <f>IF(Q9&gt;0,($M9*(1+'3- Datos generales'!$B$5)^(AX$3-'3- Datos generales'!$B$4))*(Q9*((1+'3- Datos generales'!$B$11)^('5-Proyección inversiones'!AX$3-'3- Datos generales'!$B$4+'8 -Datos de referencia'!$B$25))),0)</f>
        <v>0</v>
      </c>
      <c r="AY9" s="20">
        <f>IF(R9&gt;0,($M9*(1+'3- Datos generales'!$B$5)^(AY$3-'3- Datos generales'!$B$4))*(R9*((1+'3- Datos generales'!$B$11)^('5-Proyección inversiones'!AY$3-'3- Datos generales'!$B$4+'8 -Datos de referencia'!$B$25))),0)</f>
        <v>0</v>
      </c>
      <c r="AZ9" s="20">
        <f>IF(S9&gt;0,($M9*(1+'3- Datos generales'!$B$5)^(AZ$3-'3- Datos generales'!$B$4))*(S9*((1+'3- Datos generales'!$B$11)^('5-Proyección inversiones'!AZ$3-'3- Datos generales'!$B$4+'8 -Datos de referencia'!$B$25))),0)</f>
        <v>0</v>
      </c>
      <c r="BA9" s="20">
        <f>IF(T9&gt;0,($M9*(1+'3- Datos generales'!$B$5)^(BA$3-'3- Datos generales'!$B$4))*(T9*((1+'3- Datos generales'!$B$11)^('5-Proyección inversiones'!BA$3-'3- Datos generales'!$B$4+'8 -Datos de referencia'!$B$25))),0)</f>
        <v>0</v>
      </c>
      <c r="BB9" s="20">
        <f>IF(U9&gt;0,($M9*(1+'3- Datos generales'!$B$5)^(BB$3-'3- Datos generales'!$B$4))*(U9*((1+'3- Datos generales'!$B$11)^('5-Proyección inversiones'!BB$3-'3- Datos generales'!$B$4+'8 -Datos de referencia'!$B$25))),0)</f>
        <v>0</v>
      </c>
      <c r="BC9" s="20">
        <f>IF(V9&gt;0,($M9*(1+'3- Datos generales'!$B$5)^(BC$3-'3- Datos generales'!$B$4))*(V9*((1+'3- Datos generales'!$B$11)^('5-Proyección inversiones'!BC$3-'3- Datos generales'!$B$4+'8 -Datos de referencia'!$B$25))),0)</f>
        <v>0</v>
      </c>
      <c r="BD9" s="20">
        <f>IF(W9&gt;0,($M9*(1+'3- Datos generales'!$B$5)^(BD$3-'3- Datos generales'!$B$4))*(W9*((1+'3- Datos generales'!$B$11)^('5-Proyección inversiones'!BD$3-'3- Datos generales'!$B$4+'8 -Datos de referencia'!$B$25))),0)</f>
        <v>0</v>
      </c>
      <c r="BE9" s="20">
        <f>IF(X9&gt;0,($M9*(1+'3- Datos generales'!$B$5)^(BE$3-'3- Datos generales'!$B$4))*(X9*((1+'3- Datos generales'!$B$11)^('5-Proyección inversiones'!BE$3-'3- Datos generales'!$B$4+'8 -Datos de referencia'!$B$25))),0)</f>
        <v>0</v>
      </c>
      <c r="BF9" s="20">
        <f>IF(Y9&gt;0,($M9*(1+'3- Datos generales'!$B$5)^(BF$3-'3- Datos generales'!$B$4))*(Y9*((1+'3- Datos generales'!$B$11)^('5-Proyección inversiones'!BF$3-'3- Datos generales'!$B$4+'8 -Datos de referencia'!$B$25))),0)</f>
        <v>0</v>
      </c>
      <c r="BG9" s="155">
        <f>IF(Z9&gt;0,($M9*(1+'3- Datos generales'!$B$5)^(BG$3-'3- Datos generales'!$B$4))*(Z9*((1+'3- Datos generales'!$B$11)^('5-Proyección inversiones'!BG$3-'3- Datos generales'!$B$4+'8 -Datos de referencia'!$B$25))),0)</f>
        <v>0</v>
      </c>
      <c r="BH9" s="23">
        <f>IF(AA9&gt;0,($N9*(1+'3- Datos generales'!$B$5)^(BH$3-'3- Datos generales'!$B$4))*(AA9*((1+'3- Datos generales'!$B$11)^('5-Proyección inversiones'!BH$3-'3- Datos generales'!$B$4+'8 -Datos de referencia'!$B$25))),0)</f>
        <v>0</v>
      </c>
      <c r="BI9" s="20">
        <f>IF(AB9&gt;0,$N9*((1+'3- Datos generales'!$B$5)^(BI$3-'3- Datos generales'!$B$4))*(AB9*((1+'3- Datos generales'!$B$11)^('5-Proyección inversiones'!BI$3-'3- Datos generales'!$B$4+'8 -Datos de referencia'!$B$25))),0)</f>
        <v>0</v>
      </c>
      <c r="BJ9" s="20">
        <f>IF(AC9&gt;0,$N9*((1+'3- Datos generales'!$B$5)^(BJ$3-'3- Datos generales'!$B$4))*(AC9*((1+'3- Datos generales'!$B$11)^('5-Proyección inversiones'!BJ$3-'3- Datos generales'!$B$4+'8 -Datos de referencia'!$B$25))),0)</f>
        <v>0</v>
      </c>
      <c r="BK9" s="20">
        <f>IF(AD9&gt;0,$N9*((1+'3- Datos generales'!$B$5)^(BK$3-'3- Datos generales'!$B$4))*(AD9*((1+'3- Datos generales'!$B$11)^('5-Proyección inversiones'!BK$3-'3- Datos generales'!$B$4+'8 -Datos de referencia'!$B$25))),0)</f>
        <v>0</v>
      </c>
      <c r="BL9" s="20">
        <f>IF(AE9&gt;0,$N9*((1+'3- Datos generales'!$B$5)^(BL$3-'3- Datos generales'!$B$4))*(AE9*((1+'3- Datos generales'!$B$11)^('5-Proyección inversiones'!BL$3-'3- Datos generales'!$B$4+'8 -Datos de referencia'!$B$25))),0)</f>
        <v>0</v>
      </c>
      <c r="BM9" s="20">
        <f>IF(AF9&gt;0,$N9*((1+'3- Datos generales'!$B$5)^(BM$3-'3- Datos generales'!$B$4))*(AF9*((1+'3- Datos generales'!$B$11)^('5-Proyección inversiones'!BM$3-'3- Datos generales'!$B$4+'8 -Datos de referencia'!$B$25))),0)</f>
        <v>0</v>
      </c>
      <c r="BN9" s="20">
        <f>IF(AG9&gt;0,$N9*((1+'3- Datos generales'!$B$5)^(BN$3-'3- Datos generales'!$B$4))*(AG9*((1+'3- Datos generales'!$B$11)^('5-Proyección inversiones'!BN$3-'3- Datos generales'!$B$4+'8 -Datos de referencia'!$B$25))),0)</f>
        <v>0</v>
      </c>
      <c r="BO9" s="20">
        <f>IF(AH9&gt;0,$N9*((1+'3- Datos generales'!$B$5)^(BO$3-'3- Datos generales'!$B$4))*(AH9*((1+'3- Datos generales'!$B$11)^('5-Proyección inversiones'!BO$3-'3- Datos generales'!$B$4+'8 -Datos de referencia'!$B$25))),0)</f>
        <v>0</v>
      </c>
      <c r="BP9" s="20">
        <f>IF(AI9&gt;0,$N9*((1+'3- Datos generales'!$B$5)^(BP$3-'3- Datos generales'!$B$4))*(AI9*((1+'3- Datos generales'!$B$11)^('5-Proyección inversiones'!BP$3-'3- Datos generales'!$B$4+'8 -Datos de referencia'!$B$25))),0)</f>
        <v>0</v>
      </c>
      <c r="BQ9" s="20">
        <f>IF(AJ9&gt;0,$N9*((1+'3- Datos generales'!$B$5)^(BQ$3-'3- Datos generales'!$B$4))*(AJ9*((1+'3- Datos generales'!$B$11)^('5-Proyección inversiones'!BQ$3-'3- Datos generales'!$B$4+'8 -Datos de referencia'!$B$25))),0)</f>
        <v>0</v>
      </c>
      <c r="BR9" s="155">
        <f>IF(AK9&gt;0,$N9*((1+'3- Datos generales'!$B$5)^(BR$3-'3- Datos generales'!$B$4))*(AK9*((1+'3- Datos generales'!$B$11)^('5-Proyección inversiones'!BR$3-'3- Datos generales'!$B$4+'8 -Datos de referencia'!$B$25))),0)</f>
        <v>0</v>
      </c>
      <c r="BS9" s="23">
        <f>IF(AL9&gt;0,AL9*($O9*(1+'3- Datos generales'!$B$5)^(BH$3-'3- Datos generales'!$B$4)),0)</f>
        <v>0</v>
      </c>
      <c r="BT9" s="20">
        <f>IF(AM9&gt;0,AM9*($O9*(1+'3- Datos generales'!$B$5)^(BT$3-'3- Datos generales'!$B$4)),0)</f>
        <v>0</v>
      </c>
      <c r="BU9" s="20">
        <f>IF(AN9&gt;0,AN9*($O9*(1+'3- Datos generales'!$B$5)^(BU$3-'3- Datos generales'!$B$4)),0)</f>
        <v>0</v>
      </c>
      <c r="BV9" s="20">
        <f>IF(AO9&gt;0,AO9*($O9*(1+'3- Datos generales'!$B$5)^(BV$3-'3- Datos generales'!$B$4)),0)</f>
        <v>0</v>
      </c>
      <c r="BW9" s="20">
        <f>IF(AP9&gt;0,AP9*($O9*(1+'3- Datos generales'!$B$5)^(BW$3-'3- Datos generales'!$B$4)),0)</f>
        <v>0</v>
      </c>
      <c r="BX9" s="20">
        <f>IF(AQ9&gt;0,AQ9*($O9*(1+'3- Datos generales'!$B$5)^(BX$3-'3- Datos generales'!$B$4)),0)</f>
        <v>0</v>
      </c>
      <c r="BY9" s="20">
        <f>IF(AR9&gt;0,AR9*($O9*(1+'3- Datos generales'!$B$5)^(BY$3-'3- Datos generales'!$B$4)),0)</f>
        <v>0</v>
      </c>
      <c r="BZ9" s="20">
        <f>IF(AS9&gt;0,AS9*($O9*(1+'3- Datos generales'!$B$5)^(BZ$3-'3- Datos generales'!$B$4)),0)</f>
        <v>0</v>
      </c>
      <c r="CA9" s="20">
        <f>IF(AT9&gt;0,AT9*($O9*(1+'3- Datos generales'!$B$5)^(CA$3-'3- Datos generales'!$B$4)),0)</f>
        <v>0</v>
      </c>
      <c r="CB9" s="20">
        <f>IF(AU9&gt;0,AU9*($O9*(1+'3- Datos generales'!$B$5)^(CB$3-'3- Datos generales'!$B$4)),0)</f>
        <v>0</v>
      </c>
      <c r="CC9" s="155">
        <f>IF(AV9&gt;0,AV9*($O9*(1+'3- Datos generales'!$B$5)^(CC$3-'3- Datos generales'!$B$4)),0)</f>
        <v>0</v>
      </c>
    </row>
    <row r="10" spans="1:81" x14ac:dyDescent="0.25">
      <c r="A10" s="38"/>
      <c r="B10" s="14"/>
      <c r="C10" s="14">
        <f>'4-Registro de activos'!C10</f>
        <v>0</v>
      </c>
      <c r="D10" s="14">
        <f>'4-Registro de activos'!D10</f>
        <v>0</v>
      </c>
      <c r="E10" s="14">
        <f>'4-Registro de activos'!E10</f>
        <v>0</v>
      </c>
      <c r="F10" s="14">
        <f>'4-Registro de activos'!F10</f>
        <v>0</v>
      </c>
      <c r="G10" s="14">
        <f>'4-Registro de activos'!G10</f>
        <v>0</v>
      </c>
      <c r="H10" s="26">
        <f>'4-Registro de activos'!H10</f>
        <v>0</v>
      </c>
      <c r="I10" s="15" t="str">
        <f>'4-Registro de activos'!AV10</f>
        <v>n/a</v>
      </c>
      <c r="J10" s="14" t="str">
        <f>'4-Registro de activos'!AW10</f>
        <v>Bajo Riesgo</v>
      </c>
      <c r="K10" s="14" t="str">
        <f>'4-Registro de activos'!AX10</f>
        <v>n/a</v>
      </c>
      <c r="L10" s="14" t="str">
        <f>'4-Registro de activos'!AY10</f>
        <v>n/a</v>
      </c>
      <c r="M10" s="66">
        <f>IF('4-Registro de activos'!K10="Sistema no mejorado",AVERAGE('3- Datos generales'!$D$20:$D$21),0)</f>
        <v>0</v>
      </c>
      <c r="N10" s="20" t="str">
        <f>IF('4-Registro de activos'!K10="Sistema no mejorado",0,IF('4-Registro de activos'!I10="sin dato","n/a",IF('4-Registro de activos'!I10="otro","n/a",VLOOKUP('4-Registro de activos'!I10,'3- Datos generales'!$A$23:$D$24,4,0))))</f>
        <v>n/a</v>
      </c>
      <c r="O10" s="155" t="str">
        <f>IF('4-Registro de activos'!K10="Sistema no mejorado",0,IF('4-Registro de activos'!I10="sin dato","n/a",IF('4-Registro de activos'!I10="otro","n/a",VLOOKUP('4-Registro de activos'!I10,'3- Datos generales'!$A$26:$D$27,4,0))))</f>
        <v>n/a</v>
      </c>
      <c r="P10" s="22">
        <f>IF('4-Registro de activos'!$AY10="Nueva Construccion",ROUNDUP(('4-Registro de activos'!$G10*'3- Datos generales'!$B$12*(1+'3- Datos generales'!$B$11)^(P$3-'3- Datos generales'!$B$4)),0),0)</f>
        <v>0</v>
      </c>
      <c r="Q10" s="21">
        <f>IF('4-Registro de activos'!$AY10="Nueva Construccion",IF($P10&gt;0,0,ROUNDUP(('4-Registro de activos'!$G10*'3- Datos generales'!$B$12*(1+'3- Datos generales'!$B$11)^(Q$3-'3- Datos generales'!$B$4)),0)),0)</f>
        <v>0</v>
      </c>
      <c r="R10" s="21">
        <f>IF('4-Registro de activos'!$AY10="Nueva Construccion",IF($P10&gt;0,0,ROUNDUP(('4-Registro de activos'!$G10*'3- Datos generales'!$B$12*(1+'3- Datos generales'!$B$11)^(R$3-'3- Datos generales'!$B$4)),0)),0)</f>
        <v>0</v>
      </c>
      <c r="S10" s="21">
        <f>IF('4-Registro de activos'!$AY10="Nueva Construccion",IF($P10&gt;0,0,ROUNDUP(('4-Registro de activos'!$G10*'3- Datos generales'!$B$12*(1+'3- Datos generales'!$B$11)^(S$3-'3- Datos generales'!$B$4)),0)),0)</f>
        <v>0</v>
      </c>
      <c r="T10" s="21">
        <f>IF('4-Registro de activos'!$AY10="Nueva Construccion",IF($P10&gt;0,0,ROUNDUP(('4-Registro de activos'!$G10*'3- Datos generales'!$B$12*(1+'3- Datos generales'!$B$11)^(T$3-'3- Datos generales'!$B$4)),0)),0)</f>
        <v>0</v>
      </c>
      <c r="U10" s="21">
        <f>IF('4-Registro de activos'!$AY10="Nueva Construccion",IF($P10&gt;0,0,ROUNDUP(('4-Registro de activos'!$G10*'3- Datos generales'!$B$12*(1+'3- Datos generales'!$B$11)^(U$3-'3- Datos generales'!$B$4)),0)),0)</f>
        <v>0</v>
      </c>
      <c r="V10" s="21">
        <f>IF('4-Registro de activos'!$AY10="Nueva Construccion",IF($P10&gt;0,0,ROUNDUP(('4-Registro de activos'!$G10*'3- Datos generales'!$B$12*(1+'3- Datos generales'!$B$11)^(V$3-'3- Datos generales'!$B$4)),0)),0)</f>
        <v>0</v>
      </c>
      <c r="W10" s="21">
        <f>IF('4-Registro de activos'!$AY10="Nueva Construccion",IF($P10&gt;0,0,ROUNDUP(('4-Registro de activos'!$G10*'3- Datos generales'!$B$12*(1+'3- Datos generales'!$B$11)^(W$3-'3- Datos generales'!$B$4)),0)),0)</f>
        <v>0</v>
      </c>
      <c r="X10" s="21">
        <f>IF('4-Registro de activos'!$AY10="Nueva Construccion",IF($P10&gt;0,0,ROUNDUP(('4-Registro de activos'!$G10*'3- Datos generales'!$B$12*(1+'3- Datos generales'!$B$11)^(X$3-'3- Datos generales'!$B$4)),0)),0)</f>
        <v>0</v>
      </c>
      <c r="Y10" s="21">
        <f>IF('4-Registro de activos'!$AY10="Nueva Construccion",IF($P10&gt;0,0,ROUNDUP(('4-Registro de activos'!$G10*'3- Datos generales'!$B$12*(1+'3- Datos generales'!$B$11)^(Y$3-'3- Datos generales'!$B$4)),0)),0)</f>
        <v>0</v>
      </c>
      <c r="Z10" s="159">
        <f>IF('4-Registro de activos'!$AY10="Nueva Construccion",IF($P10&gt;0,0,ROUNDUP(('4-Registro de activos'!$G10*'3- Datos generales'!$B$12*(1+'3- Datos generales'!$B$11)^(Z$3-'3- Datos generales'!$B$4)),0)),0)</f>
        <v>0</v>
      </c>
      <c r="AA10" s="22">
        <f>IF('4-Registro de activos'!$AV10&lt;=(AA$3-'3- Datos generales'!$B$4),ROUNDUP(('4-Registro de activos'!$G10*'3- Datos generales'!$B$12*(1+'3- Datos generales'!$B$11)^(AA$3-'3- Datos generales'!$B$4)),0),0)</f>
        <v>0</v>
      </c>
      <c r="AB10" s="21">
        <f>IF('4-Registro de activos'!$AV10=(AB$3-'3- Datos generales'!$B$4),ROUNDUP(('4-Registro de activos'!$G10*'3- Datos generales'!$B$12*(1+'3- Datos generales'!$B$11)^(AB$3-'3- Datos generales'!$B$4)),0),0)</f>
        <v>0</v>
      </c>
      <c r="AC10" s="21">
        <f>IF('4-Registro de activos'!$AV10=(AC$3-'3- Datos generales'!$B$4),ROUNDUP(('4-Registro de activos'!$G10*'3- Datos generales'!$B$12*(1+'3- Datos generales'!$B$11)^(AC$3-'3- Datos generales'!$B$4)),0),0)</f>
        <v>0</v>
      </c>
      <c r="AD10" s="21">
        <f>IF('4-Registro de activos'!$AV10=(AD$3-'3- Datos generales'!$B$4),ROUNDUP(('4-Registro de activos'!$G10*'3- Datos generales'!$B$12*(1+'3- Datos generales'!$B$11)^(AD$3-'3- Datos generales'!$B$4)),0),0)</f>
        <v>0</v>
      </c>
      <c r="AE10" s="21">
        <f>IF('4-Registro de activos'!$AV10=(AE$3-'3- Datos generales'!$B$4),ROUNDUP(('4-Registro de activos'!$G10*'3- Datos generales'!$B$12*(1+'3- Datos generales'!$B$11)^(AE$3-'3- Datos generales'!$B$4)),0),0)</f>
        <v>0</v>
      </c>
      <c r="AF10" s="21">
        <f>IF('4-Registro de activos'!$AV10=(AF$3-'3- Datos generales'!$B$4),ROUNDUP(('4-Registro de activos'!$G10*'3- Datos generales'!$B$12*(1+'3- Datos generales'!$B$11)^(AF$3-'3- Datos generales'!$B$4)),0),0)</f>
        <v>0</v>
      </c>
      <c r="AG10" s="21">
        <f>IF('4-Registro de activos'!$AV10=(AG$3-'3- Datos generales'!$B$4),ROUNDUP(('4-Registro de activos'!$G10*'3- Datos generales'!$B$12*(1+'3- Datos generales'!$B$11)^(AG$3-'3- Datos generales'!$B$4)),0),0)</f>
        <v>0</v>
      </c>
      <c r="AH10" s="21">
        <f>IF('4-Registro de activos'!$AV10=(AH$3-'3- Datos generales'!$B$4),ROUNDUP(('4-Registro de activos'!$G10*'3- Datos generales'!$B$12*(1+'3- Datos generales'!$B$11)^(AH$3-'3- Datos generales'!$B$4)),0),0)</f>
        <v>0</v>
      </c>
      <c r="AI10" s="21">
        <f>IF('4-Registro de activos'!$AV10=(AI$3-'3- Datos generales'!$B$4),ROUNDUP(('4-Registro de activos'!$G10*'3- Datos generales'!$B$12*(1+'3- Datos generales'!$B$11)^(AI$3-'3- Datos generales'!$B$4)),0),0)</f>
        <v>0</v>
      </c>
      <c r="AJ10" s="21">
        <f>IF('4-Registro de activos'!$AV10=(AJ$3-'3- Datos generales'!$B$4),ROUNDUP(('4-Registro de activos'!$G10*'3- Datos generales'!$B$12*(1+'3- Datos generales'!$B$11)^(AJ$3-'3- Datos generales'!$B$4)),0),0)</f>
        <v>0</v>
      </c>
      <c r="AK10" s="159">
        <f>IF('4-Registro de activos'!$AV10=(AK$3-'3- Datos generales'!$B$4),ROUNDUP(('4-Registro de activos'!$G10*'3- Datos generales'!$B$12*(1+'3- Datos generales'!$B$11)^(AK$3-'3- Datos generales'!$B$4)),0),0)</f>
        <v>0</v>
      </c>
      <c r="AL10" s="22">
        <f>IF('4-Registro de activos'!$AV10&lt;=(AL$3-'3- Datos generales'!$B$4),ROUNDUP((('4-Registro de activos'!$H10*'3- Datos generales'!$B$12)*((1+'3- Datos generales'!$B$11)^(AL$3-'3- Datos generales'!$B$4+'8 -Datos de referencia'!$B$25))),0),0)</f>
        <v>0</v>
      </c>
      <c r="AM10" s="21">
        <f>IF('4-Registro de activos'!$AV10=(AM$3-'3- Datos generales'!$B$4),ROUNDUP((('4-Registro de activos'!$H10*'3- Datos generales'!$B$12)*((1+'3- Datos generales'!$B$11)^(AM$3-'3- Datos generales'!$B$4+'8 -Datos de referencia'!$B$25))),0),0)</f>
        <v>0</v>
      </c>
      <c r="AN10" s="21">
        <f>IF('4-Registro de activos'!$AV10=(AN$3-'3- Datos generales'!$B$4),ROUNDUP((('4-Registro de activos'!$H10*'3- Datos generales'!$B$12)*((1+'3- Datos generales'!$B$11)^(AN$3-'3- Datos generales'!$B$4+'8 -Datos de referencia'!$B$25))),0),0)</f>
        <v>0</v>
      </c>
      <c r="AO10" s="21">
        <f>IF('4-Registro de activos'!$AV10=(AO$3-'3- Datos generales'!$B$4),ROUNDUP((('4-Registro de activos'!$H10*'3- Datos generales'!$B$12)*((1+'3- Datos generales'!$B$11)^(AO$3-'3- Datos generales'!$B$4+'8 -Datos de referencia'!$B$25))),0),0)</f>
        <v>0</v>
      </c>
      <c r="AP10" s="21">
        <f>IF('4-Registro de activos'!$AV10=(AP$3-'3- Datos generales'!$B$4),ROUNDUP((('4-Registro de activos'!$H10*'3- Datos generales'!$B$12)*((1+'3- Datos generales'!$B$11)^(AP$3-'3- Datos generales'!$B$4+'8 -Datos de referencia'!$B$25))),0),0)</f>
        <v>0</v>
      </c>
      <c r="AQ10" s="21">
        <f>IF('4-Registro de activos'!$AV10=(AQ$3-'3- Datos generales'!$B$4),ROUNDUP((('4-Registro de activos'!$H10*'3- Datos generales'!$B$12)*((1+'3- Datos generales'!$B$11)^(AQ$3-'3- Datos generales'!$B$4+'8 -Datos de referencia'!$B$25))),0),0)</f>
        <v>0</v>
      </c>
      <c r="AR10" s="21">
        <f>IF('4-Registro de activos'!$AV10=(AR$3-'3- Datos generales'!$B$4),ROUNDUP((('4-Registro de activos'!$H10*'3- Datos generales'!$B$12)*((1+'3- Datos generales'!$B$11)^(AR$3-'3- Datos generales'!$B$4+'8 -Datos de referencia'!$B$25))),0),0)</f>
        <v>0</v>
      </c>
      <c r="AS10" s="21">
        <f>IF('4-Registro de activos'!$AV10=(AS$3-'3- Datos generales'!$B$4),ROUNDUP((('4-Registro de activos'!$H10*'3- Datos generales'!$B$12)*((1+'3- Datos generales'!$B$11)^(AS$3-'3- Datos generales'!$B$4+'8 -Datos de referencia'!$B$25))),0),0)</f>
        <v>0</v>
      </c>
      <c r="AT10" s="21">
        <f>IF('4-Registro de activos'!$AV10=(AT$3-'3- Datos generales'!$B$4),ROUNDUP((('4-Registro de activos'!$H10*'3- Datos generales'!$B$12)*((1+'3- Datos generales'!$B$11)^(AT$3-'3- Datos generales'!$B$4+'8 -Datos de referencia'!$B$25))),0),0)</f>
        <v>0</v>
      </c>
      <c r="AU10" s="21">
        <f>IF('4-Registro de activos'!$AV10=(AU$3-'3- Datos generales'!$B$4),ROUNDUP((('4-Registro de activos'!$H10*'3- Datos generales'!$B$12)*((1+'3- Datos generales'!$B$11)^(AU$3-'3- Datos generales'!$B$4+'8 -Datos de referencia'!$B$25))),0),0)</f>
        <v>0</v>
      </c>
      <c r="AV10" s="159">
        <f>IF('4-Registro de activos'!$AV10=(AV$3-'3- Datos generales'!$B$4),ROUNDUP((('4-Registro de activos'!$H10*'3- Datos generales'!$B$12)*((1+'3- Datos generales'!$B$11)^(AV$3-'3- Datos generales'!$B$4+'8 -Datos de referencia'!$B$25))),0),0)</f>
        <v>0</v>
      </c>
      <c r="AW10" s="23">
        <f>IF(P10&gt;0,($M10*(1+'3- Datos generales'!$B$5)^('5-Proyección inversiones'!AW$3-'3- Datos generales'!$B$4))*(P10*((1+'3- Datos generales'!$B$11)^(AW$3-'3- Datos generales'!$B$4+'8 -Datos de referencia'!$B$25))),0)</f>
        <v>0</v>
      </c>
      <c r="AX10" s="20">
        <f>IF(Q10&gt;0,($M10*(1+'3- Datos generales'!$B$5)^(AX$3-'3- Datos generales'!$B$4))*(Q10*((1+'3- Datos generales'!$B$11)^('5-Proyección inversiones'!AX$3-'3- Datos generales'!$B$4+'8 -Datos de referencia'!$B$25))),0)</f>
        <v>0</v>
      </c>
      <c r="AY10" s="20">
        <f>IF(R10&gt;0,($M10*(1+'3- Datos generales'!$B$5)^(AY$3-'3- Datos generales'!$B$4))*(R10*((1+'3- Datos generales'!$B$11)^('5-Proyección inversiones'!AY$3-'3- Datos generales'!$B$4+'8 -Datos de referencia'!$B$25))),0)</f>
        <v>0</v>
      </c>
      <c r="AZ10" s="20">
        <f>IF(S10&gt;0,($M10*(1+'3- Datos generales'!$B$5)^(AZ$3-'3- Datos generales'!$B$4))*(S10*((1+'3- Datos generales'!$B$11)^('5-Proyección inversiones'!AZ$3-'3- Datos generales'!$B$4+'8 -Datos de referencia'!$B$25))),0)</f>
        <v>0</v>
      </c>
      <c r="BA10" s="20">
        <f>IF(T10&gt;0,($M10*(1+'3- Datos generales'!$B$5)^(BA$3-'3- Datos generales'!$B$4))*(T10*((1+'3- Datos generales'!$B$11)^('5-Proyección inversiones'!BA$3-'3- Datos generales'!$B$4+'8 -Datos de referencia'!$B$25))),0)</f>
        <v>0</v>
      </c>
      <c r="BB10" s="20">
        <f>IF(U10&gt;0,($M10*(1+'3- Datos generales'!$B$5)^(BB$3-'3- Datos generales'!$B$4))*(U10*((1+'3- Datos generales'!$B$11)^('5-Proyección inversiones'!BB$3-'3- Datos generales'!$B$4+'8 -Datos de referencia'!$B$25))),0)</f>
        <v>0</v>
      </c>
      <c r="BC10" s="20">
        <f>IF(V10&gt;0,($M10*(1+'3- Datos generales'!$B$5)^(BC$3-'3- Datos generales'!$B$4))*(V10*((1+'3- Datos generales'!$B$11)^('5-Proyección inversiones'!BC$3-'3- Datos generales'!$B$4+'8 -Datos de referencia'!$B$25))),0)</f>
        <v>0</v>
      </c>
      <c r="BD10" s="20">
        <f>IF(W10&gt;0,($M10*(1+'3- Datos generales'!$B$5)^(BD$3-'3- Datos generales'!$B$4))*(W10*((1+'3- Datos generales'!$B$11)^('5-Proyección inversiones'!BD$3-'3- Datos generales'!$B$4+'8 -Datos de referencia'!$B$25))),0)</f>
        <v>0</v>
      </c>
      <c r="BE10" s="20">
        <f>IF(X10&gt;0,($M10*(1+'3- Datos generales'!$B$5)^(BE$3-'3- Datos generales'!$B$4))*(X10*((1+'3- Datos generales'!$B$11)^('5-Proyección inversiones'!BE$3-'3- Datos generales'!$B$4+'8 -Datos de referencia'!$B$25))),0)</f>
        <v>0</v>
      </c>
      <c r="BF10" s="20">
        <f>IF(Y10&gt;0,($M10*(1+'3- Datos generales'!$B$5)^(BF$3-'3- Datos generales'!$B$4))*(Y10*((1+'3- Datos generales'!$B$11)^('5-Proyección inversiones'!BF$3-'3- Datos generales'!$B$4+'8 -Datos de referencia'!$B$25))),0)</f>
        <v>0</v>
      </c>
      <c r="BG10" s="155">
        <f>IF(Z10&gt;0,($M10*(1+'3- Datos generales'!$B$5)^(BG$3-'3- Datos generales'!$B$4))*(Z10*((1+'3- Datos generales'!$B$11)^('5-Proyección inversiones'!BG$3-'3- Datos generales'!$B$4+'8 -Datos de referencia'!$B$25))),0)</f>
        <v>0</v>
      </c>
      <c r="BH10" s="23">
        <f>IF(AA10&gt;0,($N10*(1+'3- Datos generales'!$B$5)^(BH$3-'3- Datos generales'!$B$4))*(AA10*((1+'3- Datos generales'!$B$11)^('5-Proyección inversiones'!BH$3-'3- Datos generales'!$B$4+'8 -Datos de referencia'!$B$25))),0)</f>
        <v>0</v>
      </c>
      <c r="BI10" s="20">
        <f>IF(AB10&gt;0,$N10*((1+'3- Datos generales'!$B$5)^(BI$3-'3- Datos generales'!$B$4))*(AB10*((1+'3- Datos generales'!$B$11)^('5-Proyección inversiones'!BI$3-'3- Datos generales'!$B$4+'8 -Datos de referencia'!$B$25))),0)</f>
        <v>0</v>
      </c>
      <c r="BJ10" s="20">
        <f>IF(AC10&gt;0,$N10*((1+'3- Datos generales'!$B$5)^(BJ$3-'3- Datos generales'!$B$4))*(AC10*((1+'3- Datos generales'!$B$11)^('5-Proyección inversiones'!BJ$3-'3- Datos generales'!$B$4+'8 -Datos de referencia'!$B$25))),0)</f>
        <v>0</v>
      </c>
      <c r="BK10" s="20">
        <f>IF(AD10&gt;0,$N10*((1+'3- Datos generales'!$B$5)^(BK$3-'3- Datos generales'!$B$4))*(AD10*((1+'3- Datos generales'!$B$11)^('5-Proyección inversiones'!BK$3-'3- Datos generales'!$B$4+'8 -Datos de referencia'!$B$25))),0)</f>
        <v>0</v>
      </c>
      <c r="BL10" s="20">
        <f>IF(AE10&gt;0,$N10*((1+'3- Datos generales'!$B$5)^(BL$3-'3- Datos generales'!$B$4))*(AE10*((1+'3- Datos generales'!$B$11)^('5-Proyección inversiones'!BL$3-'3- Datos generales'!$B$4+'8 -Datos de referencia'!$B$25))),0)</f>
        <v>0</v>
      </c>
      <c r="BM10" s="20">
        <f>IF(AF10&gt;0,$N10*((1+'3- Datos generales'!$B$5)^(BM$3-'3- Datos generales'!$B$4))*(AF10*((1+'3- Datos generales'!$B$11)^('5-Proyección inversiones'!BM$3-'3- Datos generales'!$B$4+'8 -Datos de referencia'!$B$25))),0)</f>
        <v>0</v>
      </c>
      <c r="BN10" s="20">
        <f>IF(AG10&gt;0,$N10*((1+'3- Datos generales'!$B$5)^(BN$3-'3- Datos generales'!$B$4))*(AG10*((1+'3- Datos generales'!$B$11)^('5-Proyección inversiones'!BN$3-'3- Datos generales'!$B$4+'8 -Datos de referencia'!$B$25))),0)</f>
        <v>0</v>
      </c>
      <c r="BO10" s="20">
        <f>IF(AH10&gt;0,$N10*((1+'3- Datos generales'!$B$5)^(BO$3-'3- Datos generales'!$B$4))*(AH10*((1+'3- Datos generales'!$B$11)^('5-Proyección inversiones'!BO$3-'3- Datos generales'!$B$4+'8 -Datos de referencia'!$B$25))),0)</f>
        <v>0</v>
      </c>
      <c r="BP10" s="20">
        <f>IF(AI10&gt;0,$N10*((1+'3- Datos generales'!$B$5)^(BP$3-'3- Datos generales'!$B$4))*(AI10*((1+'3- Datos generales'!$B$11)^('5-Proyección inversiones'!BP$3-'3- Datos generales'!$B$4+'8 -Datos de referencia'!$B$25))),0)</f>
        <v>0</v>
      </c>
      <c r="BQ10" s="20">
        <f>IF(AJ10&gt;0,$N10*((1+'3- Datos generales'!$B$5)^(BQ$3-'3- Datos generales'!$B$4))*(AJ10*((1+'3- Datos generales'!$B$11)^('5-Proyección inversiones'!BQ$3-'3- Datos generales'!$B$4+'8 -Datos de referencia'!$B$25))),0)</f>
        <v>0</v>
      </c>
      <c r="BR10" s="155">
        <f>IF(AK10&gt;0,$N10*((1+'3- Datos generales'!$B$5)^(BR$3-'3- Datos generales'!$B$4))*(AK10*((1+'3- Datos generales'!$B$11)^('5-Proyección inversiones'!BR$3-'3- Datos generales'!$B$4+'8 -Datos de referencia'!$B$25))),0)</f>
        <v>0</v>
      </c>
      <c r="BS10" s="23">
        <f>IF(AL10&gt;0,AL10*($O10*(1+'3- Datos generales'!$B$5)^(BH$3-'3- Datos generales'!$B$4)),0)</f>
        <v>0</v>
      </c>
      <c r="BT10" s="20">
        <f>IF(AM10&gt;0,AM10*($O10*(1+'3- Datos generales'!$B$5)^(BT$3-'3- Datos generales'!$B$4)),0)</f>
        <v>0</v>
      </c>
      <c r="BU10" s="20">
        <f>IF(AN10&gt;0,AN10*($O10*(1+'3- Datos generales'!$B$5)^(BU$3-'3- Datos generales'!$B$4)),0)</f>
        <v>0</v>
      </c>
      <c r="BV10" s="20">
        <f>IF(AO10&gt;0,AO10*($O10*(1+'3- Datos generales'!$B$5)^(BV$3-'3- Datos generales'!$B$4)),0)</f>
        <v>0</v>
      </c>
      <c r="BW10" s="20">
        <f>IF(AP10&gt;0,AP10*($O10*(1+'3- Datos generales'!$B$5)^(BW$3-'3- Datos generales'!$B$4)),0)</f>
        <v>0</v>
      </c>
      <c r="BX10" s="20">
        <f>IF(AQ10&gt;0,AQ10*($O10*(1+'3- Datos generales'!$B$5)^(BX$3-'3- Datos generales'!$B$4)),0)</f>
        <v>0</v>
      </c>
      <c r="BY10" s="20">
        <f>IF(AR10&gt;0,AR10*($O10*(1+'3- Datos generales'!$B$5)^(BY$3-'3- Datos generales'!$B$4)),0)</f>
        <v>0</v>
      </c>
      <c r="BZ10" s="20">
        <f>IF(AS10&gt;0,AS10*($O10*(1+'3- Datos generales'!$B$5)^(BZ$3-'3- Datos generales'!$B$4)),0)</f>
        <v>0</v>
      </c>
      <c r="CA10" s="20">
        <f>IF(AT10&gt;0,AT10*($O10*(1+'3- Datos generales'!$B$5)^(CA$3-'3- Datos generales'!$B$4)),0)</f>
        <v>0</v>
      </c>
      <c r="CB10" s="20">
        <f>IF(AU10&gt;0,AU10*($O10*(1+'3- Datos generales'!$B$5)^(CB$3-'3- Datos generales'!$B$4)),0)</f>
        <v>0</v>
      </c>
      <c r="CC10" s="155">
        <f>IF(AV10&gt;0,AV10*($O10*(1+'3- Datos generales'!$B$5)^(CC$3-'3- Datos generales'!$B$4)),0)</f>
        <v>0</v>
      </c>
    </row>
    <row r="11" spans="1:81" x14ac:dyDescent="0.25">
      <c r="A11" s="38"/>
      <c r="B11" s="14"/>
      <c r="C11" s="14">
        <f>'4-Registro de activos'!C11</f>
        <v>0</v>
      </c>
      <c r="D11" s="14">
        <f>'4-Registro de activos'!D11</f>
        <v>0</v>
      </c>
      <c r="E11" s="14">
        <f>'4-Registro de activos'!E11</f>
        <v>0</v>
      </c>
      <c r="F11" s="14">
        <f>'4-Registro de activos'!F11</f>
        <v>0</v>
      </c>
      <c r="G11" s="14">
        <f>'4-Registro de activos'!G11</f>
        <v>0</v>
      </c>
      <c r="H11" s="26">
        <f>'4-Registro de activos'!H11</f>
        <v>0</v>
      </c>
      <c r="I11" s="15" t="str">
        <f>'4-Registro de activos'!AV11</f>
        <v>n/a</v>
      </c>
      <c r="J11" s="14" t="str">
        <f>'4-Registro de activos'!AW11</f>
        <v>Bajo Riesgo</v>
      </c>
      <c r="K11" s="14" t="str">
        <f>'4-Registro de activos'!AX11</f>
        <v>n/a</v>
      </c>
      <c r="L11" s="14" t="str">
        <f>'4-Registro de activos'!AY11</f>
        <v>n/a</v>
      </c>
      <c r="M11" s="66">
        <f>IF('4-Registro de activos'!K11="Sistema no mejorado",AVERAGE('3- Datos generales'!$D$20:$D$21),0)</f>
        <v>0</v>
      </c>
      <c r="N11" s="20" t="str">
        <f>IF('4-Registro de activos'!K11="Sistema no mejorado",0,IF('4-Registro de activos'!I11="sin dato","n/a",IF('4-Registro de activos'!I11="otro","n/a",VLOOKUP('4-Registro de activos'!I11,'3- Datos generales'!$A$23:$D$24,4,0))))</f>
        <v>n/a</v>
      </c>
      <c r="O11" s="155" t="str">
        <f>IF('4-Registro de activos'!K11="Sistema no mejorado",0,IF('4-Registro de activos'!I11="sin dato","n/a",IF('4-Registro de activos'!I11="otro","n/a",VLOOKUP('4-Registro de activos'!I11,'3- Datos generales'!$A$26:$D$27,4,0))))</f>
        <v>n/a</v>
      </c>
      <c r="P11" s="22">
        <f>IF('4-Registro de activos'!$AY11="Nueva Construccion",ROUNDUP(('4-Registro de activos'!$G11*'3- Datos generales'!$B$12*(1+'3- Datos generales'!$B$11)^(P$3-'3- Datos generales'!$B$4)),0),0)</f>
        <v>0</v>
      </c>
      <c r="Q11" s="21">
        <f>IF('4-Registro de activos'!$AY11="Nueva Construccion",IF($P11&gt;0,0,ROUNDUP(('4-Registro de activos'!$G11*'3- Datos generales'!$B$12*(1+'3- Datos generales'!$B$11)^(Q$3-'3- Datos generales'!$B$4)),0)),0)</f>
        <v>0</v>
      </c>
      <c r="R11" s="21">
        <f>IF('4-Registro de activos'!$AY11="Nueva Construccion",IF($P11&gt;0,0,ROUNDUP(('4-Registro de activos'!$G11*'3- Datos generales'!$B$12*(1+'3- Datos generales'!$B$11)^(R$3-'3- Datos generales'!$B$4)),0)),0)</f>
        <v>0</v>
      </c>
      <c r="S11" s="21">
        <f>IF('4-Registro de activos'!$AY11="Nueva Construccion",IF($P11&gt;0,0,ROUNDUP(('4-Registro de activos'!$G11*'3- Datos generales'!$B$12*(1+'3- Datos generales'!$B$11)^(S$3-'3- Datos generales'!$B$4)),0)),0)</f>
        <v>0</v>
      </c>
      <c r="T11" s="21">
        <f>IF('4-Registro de activos'!$AY11="Nueva Construccion",IF($P11&gt;0,0,ROUNDUP(('4-Registro de activos'!$G11*'3- Datos generales'!$B$12*(1+'3- Datos generales'!$B$11)^(T$3-'3- Datos generales'!$B$4)),0)),0)</f>
        <v>0</v>
      </c>
      <c r="U11" s="21">
        <f>IF('4-Registro de activos'!$AY11="Nueva Construccion",IF($P11&gt;0,0,ROUNDUP(('4-Registro de activos'!$G11*'3- Datos generales'!$B$12*(1+'3- Datos generales'!$B$11)^(U$3-'3- Datos generales'!$B$4)),0)),0)</f>
        <v>0</v>
      </c>
      <c r="V11" s="21">
        <f>IF('4-Registro de activos'!$AY11="Nueva Construccion",IF($P11&gt;0,0,ROUNDUP(('4-Registro de activos'!$G11*'3- Datos generales'!$B$12*(1+'3- Datos generales'!$B$11)^(V$3-'3- Datos generales'!$B$4)),0)),0)</f>
        <v>0</v>
      </c>
      <c r="W11" s="21">
        <f>IF('4-Registro de activos'!$AY11="Nueva Construccion",IF($P11&gt;0,0,ROUNDUP(('4-Registro de activos'!$G11*'3- Datos generales'!$B$12*(1+'3- Datos generales'!$B$11)^(W$3-'3- Datos generales'!$B$4)),0)),0)</f>
        <v>0</v>
      </c>
      <c r="X11" s="21">
        <f>IF('4-Registro de activos'!$AY11="Nueva Construccion",IF($P11&gt;0,0,ROUNDUP(('4-Registro de activos'!$G11*'3- Datos generales'!$B$12*(1+'3- Datos generales'!$B$11)^(X$3-'3- Datos generales'!$B$4)),0)),0)</f>
        <v>0</v>
      </c>
      <c r="Y11" s="21">
        <f>IF('4-Registro de activos'!$AY11="Nueva Construccion",IF($P11&gt;0,0,ROUNDUP(('4-Registro de activos'!$G11*'3- Datos generales'!$B$12*(1+'3- Datos generales'!$B$11)^(Y$3-'3- Datos generales'!$B$4)),0)),0)</f>
        <v>0</v>
      </c>
      <c r="Z11" s="159">
        <f>IF('4-Registro de activos'!$AY11="Nueva Construccion",IF($P11&gt;0,0,ROUNDUP(('4-Registro de activos'!$G11*'3- Datos generales'!$B$12*(1+'3- Datos generales'!$B$11)^(Z$3-'3- Datos generales'!$B$4)),0)),0)</f>
        <v>0</v>
      </c>
      <c r="AA11" s="22">
        <f>IF('4-Registro de activos'!$AV11&lt;=(AA$3-'3- Datos generales'!$B$4),ROUNDUP(('4-Registro de activos'!$G11*'3- Datos generales'!$B$12*(1+'3- Datos generales'!$B$11)^(AA$3-'3- Datos generales'!$B$4)),0),0)</f>
        <v>0</v>
      </c>
      <c r="AB11" s="21">
        <f>IF('4-Registro de activos'!$AV11=(AB$3-'3- Datos generales'!$B$4),ROUNDUP(('4-Registro de activos'!$G11*'3- Datos generales'!$B$12*(1+'3- Datos generales'!$B$11)^(AB$3-'3- Datos generales'!$B$4)),0),0)</f>
        <v>0</v>
      </c>
      <c r="AC11" s="21">
        <f>IF('4-Registro de activos'!$AV11=(AC$3-'3- Datos generales'!$B$4),ROUNDUP(('4-Registro de activos'!$G11*'3- Datos generales'!$B$12*(1+'3- Datos generales'!$B$11)^(AC$3-'3- Datos generales'!$B$4)),0),0)</f>
        <v>0</v>
      </c>
      <c r="AD11" s="21">
        <f>IF('4-Registro de activos'!$AV11=(AD$3-'3- Datos generales'!$B$4),ROUNDUP(('4-Registro de activos'!$G11*'3- Datos generales'!$B$12*(1+'3- Datos generales'!$B$11)^(AD$3-'3- Datos generales'!$B$4)),0),0)</f>
        <v>0</v>
      </c>
      <c r="AE11" s="21">
        <f>IF('4-Registro de activos'!$AV11=(AE$3-'3- Datos generales'!$B$4),ROUNDUP(('4-Registro de activos'!$G11*'3- Datos generales'!$B$12*(1+'3- Datos generales'!$B$11)^(AE$3-'3- Datos generales'!$B$4)),0),0)</f>
        <v>0</v>
      </c>
      <c r="AF11" s="21">
        <f>IF('4-Registro de activos'!$AV11=(AF$3-'3- Datos generales'!$B$4),ROUNDUP(('4-Registro de activos'!$G11*'3- Datos generales'!$B$12*(1+'3- Datos generales'!$B$11)^(AF$3-'3- Datos generales'!$B$4)),0),0)</f>
        <v>0</v>
      </c>
      <c r="AG11" s="21">
        <f>IF('4-Registro de activos'!$AV11=(AG$3-'3- Datos generales'!$B$4),ROUNDUP(('4-Registro de activos'!$G11*'3- Datos generales'!$B$12*(1+'3- Datos generales'!$B$11)^(AG$3-'3- Datos generales'!$B$4)),0),0)</f>
        <v>0</v>
      </c>
      <c r="AH11" s="21">
        <f>IF('4-Registro de activos'!$AV11=(AH$3-'3- Datos generales'!$B$4),ROUNDUP(('4-Registro de activos'!$G11*'3- Datos generales'!$B$12*(1+'3- Datos generales'!$B$11)^(AH$3-'3- Datos generales'!$B$4)),0),0)</f>
        <v>0</v>
      </c>
      <c r="AI11" s="21">
        <f>IF('4-Registro de activos'!$AV11=(AI$3-'3- Datos generales'!$B$4),ROUNDUP(('4-Registro de activos'!$G11*'3- Datos generales'!$B$12*(1+'3- Datos generales'!$B$11)^(AI$3-'3- Datos generales'!$B$4)),0),0)</f>
        <v>0</v>
      </c>
      <c r="AJ11" s="21">
        <f>IF('4-Registro de activos'!$AV11=(AJ$3-'3- Datos generales'!$B$4),ROUNDUP(('4-Registro de activos'!$G11*'3- Datos generales'!$B$12*(1+'3- Datos generales'!$B$11)^(AJ$3-'3- Datos generales'!$B$4)),0),0)</f>
        <v>0</v>
      </c>
      <c r="AK11" s="159">
        <f>IF('4-Registro de activos'!$AV11=(AK$3-'3- Datos generales'!$B$4),ROUNDUP(('4-Registro de activos'!$G11*'3- Datos generales'!$B$12*(1+'3- Datos generales'!$B$11)^(AK$3-'3- Datos generales'!$B$4)),0),0)</f>
        <v>0</v>
      </c>
      <c r="AL11" s="22">
        <f>IF('4-Registro de activos'!$AV11&lt;=(AL$3-'3- Datos generales'!$B$4),ROUNDUP((('4-Registro de activos'!$H11*'3- Datos generales'!$B$12)*((1+'3- Datos generales'!$B$11)^(AL$3-'3- Datos generales'!$B$4+'8 -Datos de referencia'!$B$25))),0),0)</f>
        <v>0</v>
      </c>
      <c r="AM11" s="21">
        <f>IF('4-Registro de activos'!$AV11=(AM$3-'3- Datos generales'!$B$4),ROUNDUP((('4-Registro de activos'!$H11*'3- Datos generales'!$B$12)*((1+'3- Datos generales'!$B$11)^(AM$3-'3- Datos generales'!$B$4+'8 -Datos de referencia'!$B$25))),0),0)</f>
        <v>0</v>
      </c>
      <c r="AN11" s="21">
        <f>IF('4-Registro de activos'!$AV11=(AN$3-'3- Datos generales'!$B$4),ROUNDUP((('4-Registro de activos'!$H11*'3- Datos generales'!$B$12)*((1+'3- Datos generales'!$B$11)^(AN$3-'3- Datos generales'!$B$4+'8 -Datos de referencia'!$B$25))),0),0)</f>
        <v>0</v>
      </c>
      <c r="AO11" s="21">
        <f>IF('4-Registro de activos'!$AV11=(AO$3-'3- Datos generales'!$B$4),ROUNDUP((('4-Registro de activos'!$H11*'3- Datos generales'!$B$12)*((1+'3- Datos generales'!$B$11)^(AO$3-'3- Datos generales'!$B$4+'8 -Datos de referencia'!$B$25))),0),0)</f>
        <v>0</v>
      </c>
      <c r="AP11" s="21">
        <f>IF('4-Registro de activos'!$AV11=(AP$3-'3- Datos generales'!$B$4),ROUNDUP((('4-Registro de activos'!$H11*'3- Datos generales'!$B$12)*((1+'3- Datos generales'!$B$11)^(AP$3-'3- Datos generales'!$B$4+'8 -Datos de referencia'!$B$25))),0),0)</f>
        <v>0</v>
      </c>
      <c r="AQ11" s="21">
        <f>IF('4-Registro de activos'!$AV11=(AQ$3-'3- Datos generales'!$B$4),ROUNDUP((('4-Registro de activos'!$H11*'3- Datos generales'!$B$12)*((1+'3- Datos generales'!$B$11)^(AQ$3-'3- Datos generales'!$B$4+'8 -Datos de referencia'!$B$25))),0),0)</f>
        <v>0</v>
      </c>
      <c r="AR11" s="21">
        <f>IF('4-Registro de activos'!$AV11=(AR$3-'3- Datos generales'!$B$4),ROUNDUP((('4-Registro de activos'!$H11*'3- Datos generales'!$B$12)*((1+'3- Datos generales'!$B$11)^(AR$3-'3- Datos generales'!$B$4+'8 -Datos de referencia'!$B$25))),0),0)</f>
        <v>0</v>
      </c>
      <c r="AS11" s="21">
        <f>IF('4-Registro de activos'!$AV11=(AS$3-'3- Datos generales'!$B$4),ROUNDUP((('4-Registro de activos'!$H11*'3- Datos generales'!$B$12)*((1+'3- Datos generales'!$B$11)^(AS$3-'3- Datos generales'!$B$4+'8 -Datos de referencia'!$B$25))),0),0)</f>
        <v>0</v>
      </c>
      <c r="AT11" s="21">
        <f>IF('4-Registro de activos'!$AV11=(AT$3-'3- Datos generales'!$B$4),ROUNDUP((('4-Registro de activos'!$H11*'3- Datos generales'!$B$12)*((1+'3- Datos generales'!$B$11)^(AT$3-'3- Datos generales'!$B$4+'8 -Datos de referencia'!$B$25))),0),0)</f>
        <v>0</v>
      </c>
      <c r="AU11" s="21">
        <f>IF('4-Registro de activos'!$AV11=(AU$3-'3- Datos generales'!$B$4),ROUNDUP((('4-Registro de activos'!$H11*'3- Datos generales'!$B$12)*((1+'3- Datos generales'!$B$11)^(AU$3-'3- Datos generales'!$B$4+'8 -Datos de referencia'!$B$25))),0),0)</f>
        <v>0</v>
      </c>
      <c r="AV11" s="159">
        <f>IF('4-Registro de activos'!$AV11=(AV$3-'3- Datos generales'!$B$4),ROUNDUP((('4-Registro de activos'!$H11*'3- Datos generales'!$B$12)*((1+'3- Datos generales'!$B$11)^(AV$3-'3- Datos generales'!$B$4+'8 -Datos de referencia'!$B$25))),0),0)</f>
        <v>0</v>
      </c>
      <c r="AW11" s="23">
        <f>IF(P11&gt;0,($M11*(1+'3- Datos generales'!$B$5)^('5-Proyección inversiones'!AW$3-'3- Datos generales'!$B$4))*(P11*((1+'3- Datos generales'!$B$11)^(AW$3-'3- Datos generales'!$B$4+'8 -Datos de referencia'!$B$25))),0)</f>
        <v>0</v>
      </c>
      <c r="AX11" s="20">
        <f>IF(Q11&gt;0,($M11*(1+'3- Datos generales'!$B$5)^(AX$3-'3- Datos generales'!$B$4))*(Q11*((1+'3- Datos generales'!$B$11)^('5-Proyección inversiones'!AX$3-'3- Datos generales'!$B$4+'8 -Datos de referencia'!$B$25))),0)</f>
        <v>0</v>
      </c>
      <c r="AY11" s="20">
        <f>IF(R11&gt;0,($M11*(1+'3- Datos generales'!$B$5)^(AY$3-'3- Datos generales'!$B$4))*(R11*((1+'3- Datos generales'!$B$11)^('5-Proyección inversiones'!AY$3-'3- Datos generales'!$B$4+'8 -Datos de referencia'!$B$25))),0)</f>
        <v>0</v>
      </c>
      <c r="AZ11" s="20">
        <f>IF(S11&gt;0,($M11*(1+'3- Datos generales'!$B$5)^(AZ$3-'3- Datos generales'!$B$4))*(S11*((1+'3- Datos generales'!$B$11)^('5-Proyección inversiones'!AZ$3-'3- Datos generales'!$B$4+'8 -Datos de referencia'!$B$25))),0)</f>
        <v>0</v>
      </c>
      <c r="BA11" s="20">
        <f>IF(T11&gt;0,($M11*(1+'3- Datos generales'!$B$5)^(BA$3-'3- Datos generales'!$B$4))*(T11*((1+'3- Datos generales'!$B$11)^('5-Proyección inversiones'!BA$3-'3- Datos generales'!$B$4+'8 -Datos de referencia'!$B$25))),0)</f>
        <v>0</v>
      </c>
      <c r="BB11" s="20">
        <f>IF(U11&gt;0,($M11*(1+'3- Datos generales'!$B$5)^(BB$3-'3- Datos generales'!$B$4))*(U11*((1+'3- Datos generales'!$B$11)^('5-Proyección inversiones'!BB$3-'3- Datos generales'!$B$4+'8 -Datos de referencia'!$B$25))),0)</f>
        <v>0</v>
      </c>
      <c r="BC11" s="20">
        <f>IF(V11&gt;0,($M11*(1+'3- Datos generales'!$B$5)^(BC$3-'3- Datos generales'!$B$4))*(V11*((1+'3- Datos generales'!$B$11)^('5-Proyección inversiones'!BC$3-'3- Datos generales'!$B$4+'8 -Datos de referencia'!$B$25))),0)</f>
        <v>0</v>
      </c>
      <c r="BD11" s="20">
        <f>IF(W11&gt;0,($M11*(1+'3- Datos generales'!$B$5)^(BD$3-'3- Datos generales'!$B$4))*(W11*((1+'3- Datos generales'!$B$11)^('5-Proyección inversiones'!BD$3-'3- Datos generales'!$B$4+'8 -Datos de referencia'!$B$25))),0)</f>
        <v>0</v>
      </c>
      <c r="BE11" s="20">
        <f>IF(X11&gt;0,($M11*(1+'3- Datos generales'!$B$5)^(BE$3-'3- Datos generales'!$B$4))*(X11*((1+'3- Datos generales'!$B$11)^('5-Proyección inversiones'!BE$3-'3- Datos generales'!$B$4+'8 -Datos de referencia'!$B$25))),0)</f>
        <v>0</v>
      </c>
      <c r="BF11" s="20">
        <f>IF(Y11&gt;0,($M11*(1+'3- Datos generales'!$B$5)^(BF$3-'3- Datos generales'!$B$4))*(Y11*((1+'3- Datos generales'!$B$11)^('5-Proyección inversiones'!BF$3-'3- Datos generales'!$B$4+'8 -Datos de referencia'!$B$25))),0)</f>
        <v>0</v>
      </c>
      <c r="BG11" s="155">
        <f>IF(Z11&gt;0,($M11*(1+'3- Datos generales'!$B$5)^(BG$3-'3- Datos generales'!$B$4))*(Z11*((1+'3- Datos generales'!$B$11)^('5-Proyección inversiones'!BG$3-'3- Datos generales'!$B$4+'8 -Datos de referencia'!$B$25))),0)</f>
        <v>0</v>
      </c>
      <c r="BH11" s="23">
        <f>IF(AA11&gt;0,($N11*(1+'3- Datos generales'!$B$5)^(BH$3-'3- Datos generales'!$B$4))*(AA11*((1+'3- Datos generales'!$B$11)^('5-Proyección inversiones'!BH$3-'3- Datos generales'!$B$4+'8 -Datos de referencia'!$B$25))),0)</f>
        <v>0</v>
      </c>
      <c r="BI11" s="20">
        <f>IF(AB11&gt;0,$N11*((1+'3- Datos generales'!$B$5)^(BI$3-'3- Datos generales'!$B$4))*(AB11*((1+'3- Datos generales'!$B$11)^('5-Proyección inversiones'!BI$3-'3- Datos generales'!$B$4+'8 -Datos de referencia'!$B$25))),0)</f>
        <v>0</v>
      </c>
      <c r="BJ11" s="20">
        <f>IF(AC11&gt;0,$N11*((1+'3- Datos generales'!$B$5)^(BJ$3-'3- Datos generales'!$B$4))*(AC11*((1+'3- Datos generales'!$B$11)^('5-Proyección inversiones'!BJ$3-'3- Datos generales'!$B$4+'8 -Datos de referencia'!$B$25))),0)</f>
        <v>0</v>
      </c>
      <c r="BK11" s="20">
        <f>IF(AD11&gt;0,$N11*((1+'3- Datos generales'!$B$5)^(BK$3-'3- Datos generales'!$B$4))*(AD11*((1+'3- Datos generales'!$B$11)^('5-Proyección inversiones'!BK$3-'3- Datos generales'!$B$4+'8 -Datos de referencia'!$B$25))),0)</f>
        <v>0</v>
      </c>
      <c r="BL11" s="20">
        <f>IF(AE11&gt;0,$N11*((1+'3- Datos generales'!$B$5)^(BL$3-'3- Datos generales'!$B$4))*(AE11*((1+'3- Datos generales'!$B$11)^('5-Proyección inversiones'!BL$3-'3- Datos generales'!$B$4+'8 -Datos de referencia'!$B$25))),0)</f>
        <v>0</v>
      </c>
      <c r="BM11" s="20">
        <f>IF(AF11&gt;0,$N11*((1+'3- Datos generales'!$B$5)^(BM$3-'3- Datos generales'!$B$4))*(AF11*((1+'3- Datos generales'!$B$11)^('5-Proyección inversiones'!BM$3-'3- Datos generales'!$B$4+'8 -Datos de referencia'!$B$25))),0)</f>
        <v>0</v>
      </c>
      <c r="BN11" s="20">
        <f>IF(AG11&gt;0,$N11*((1+'3- Datos generales'!$B$5)^(BN$3-'3- Datos generales'!$B$4))*(AG11*((1+'3- Datos generales'!$B$11)^('5-Proyección inversiones'!BN$3-'3- Datos generales'!$B$4+'8 -Datos de referencia'!$B$25))),0)</f>
        <v>0</v>
      </c>
      <c r="BO11" s="20">
        <f>IF(AH11&gt;0,$N11*((1+'3- Datos generales'!$B$5)^(BO$3-'3- Datos generales'!$B$4))*(AH11*((1+'3- Datos generales'!$B$11)^('5-Proyección inversiones'!BO$3-'3- Datos generales'!$B$4+'8 -Datos de referencia'!$B$25))),0)</f>
        <v>0</v>
      </c>
      <c r="BP11" s="20">
        <f>IF(AI11&gt;0,$N11*((1+'3- Datos generales'!$B$5)^(BP$3-'3- Datos generales'!$B$4))*(AI11*((1+'3- Datos generales'!$B$11)^('5-Proyección inversiones'!BP$3-'3- Datos generales'!$B$4+'8 -Datos de referencia'!$B$25))),0)</f>
        <v>0</v>
      </c>
      <c r="BQ11" s="20">
        <f>IF(AJ11&gt;0,$N11*((1+'3- Datos generales'!$B$5)^(BQ$3-'3- Datos generales'!$B$4))*(AJ11*((1+'3- Datos generales'!$B$11)^('5-Proyección inversiones'!BQ$3-'3- Datos generales'!$B$4+'8 -Datos de referencia'!$B$25))),0)</f>
        <v>0</v>
      </c>
      <c r="BR11" s="155">
        <f>IF(AK11&gt;0,$N11*((1+'3- Datos generales'!$B$5)^(BR$3-'3- Datos generales'!$B$4))*(AK11*((1+'3- Datos generales'!$B$11)^('5-Proyección inversiones'!BR$3-'3- Datos generales'!$B$4+'8 -Datos de referencia'!$B$25))),0)</f>
        <v>0</v>
      </c>
      <c r="BS11" s="23">
        <f>IF(AL11&gt;0,AL11*($O11*(1+'3- Datos generales'!$B$5)^(BH$3-'3- Datos generales'!$B$4)),0)</f>
        <v>0</v>
      </c>
      <c r="BT11" s="20">
        <f>IF(AM11&gt;0,AM11*($O11*(1+'3- Datos generales'!$B$5)^(BT$3-'3- Datos generales'!$B$4)),0)</f>
        <v>0</v>
      </c>
      <c r="BU11" s="20">
        <f>IF(AN11&gt;0,AN11*($O11*(1+'3- Datos generales'!$B$5)^(BU$3-'3- Datos generales'!$B$4)),0)</f>
        <v>0</v>
      </c>
      <c r="BV11" s="20">
        <f>IF(AO11&gt;0,AO11*($O11*(1+'3- Datos generales'!$B$5)^(BV$3-'3- Datos generales'!$B$4)),0)</f>
        <v>0</v>
      </c>
      <c r="BW11" s="20">
        <f>IF(AP11&gt;0,AP11*($O11*(1+'3- Datos generales'!$B$5)^(BW$3-'3- Datos generales'!$B$4)),0)</f>
        <v>0</v>
      </c>
      <c r="BX11" s="20">
        <f>IF(AQ11&gt;0,AQ11*($O11*(1+'3- Datos generales'!$B$5)^(BX$3-'3- Datos generales'!$B$4)),0)</f>
        <v>0</v>
      </c>
      <c r="BY11" s="20">
        <f>IF(AR11&gt;0,AR11*($O11*(1+'3- Datos generales'!$B$5)^(BY$3-'3- Datos generales'!$B$4)),0)</f>
        <v>0</v>
      </c>
      <c r="BZ11" s="20">
        <f>IF(AS11&gt;0,AS11*($O11*(1+'3- Datos generales'!$B$5)^(BZ$3-'3- Datos generales'!$B$4)),0)</f>
        <v>0</v>
      </c>
      <c r="CA11" s="20">
        <f>IF(AT11&gt;0,AT11*($O11*(1+'3- Datos generales'!$B$5)^(CA$3-'3- Datos generales'!$B$4)),0)</f>
        <v>0</v>
      </c>
      <c r="CB11" s="20">
        <f>IF(AU11&gt;0,AU11*($O11*(1+'3- Datos generales'!$B$5)^(CB$3-'3- Datos generales'!$B$4)),0)</f>
        <v>0</v>
      </c>
      <c r="CC11" s="155">
        <f>IF(AV11&gt;0,AV11*($O11*(1+'3- Datos generales'!$B$5)^(CC$3-'3- Datos generales'!$B$4)),0)</f>
        <v>0</v>
      </c>
    </row>
    <row r="12" spans="1:81" x14ac:dyDescent="0.25">
      <c r="A12" s="38"/>
      <c r="B12" s="14"/>
      <c r="C12" s="14">
        <f>'4-Registro de activos'!C12</f>
        <v>0</v>
      </c>
      <c r="D12" s="14">
        <f>'4-Registro de activos'!D12</f>
        <v>0</v>
      </c>
      <c r="E12" s="14">
        <f>'4-Registro de activos'!E12</f>
        <v>0</v>
      </c>
      <c r="F12" s="14">
        <f>'4-Registro de activos'!F12</f>
        <v>0</v>
      </c>
      <c r="G12" s="14">
        <f>'4-Registro de activos'!G12</f>
        <v>0</v>
      </c>
      <c r="H12" s="26">
        <f>'4-Registro de activos'!H12</f>
        <v>0</v>
      </c>
      <c r="I12" s="15" t="str">
        <f>'4-Registro de activos'!AV12</f>
        <v>n/a</v>
      </c>
      <c r="J12" s="14" t="str">
        <f>'4-Registro de activos'!AW12</f>
        <v>Bajo Riesgo</v>
      </c>
      <c r="K12" s="14" t="str">
        <f>'4-Registro de activos'!AX12</f>
        <v>n/a</v>
      </c>
      <c r="L12" s="14" t="str">
        <f>'4-Registro de activos'!AY12</f>
        <v>n/a</v>
      </c>
      <c r="M12" s="66">
        <f>IF('4-Registro de activos'!K12="Sistema no mejorado",AVERAGE('3- Datos generales'!$D$20:$D$21),0)</f>
        <v>0</v>
      </c>
      <c r="N12" s="20" t="str">
        <f>IF('4-Registro de activos'!K12="Sistema no mejorado",0,IF('4-Registro de activos'!I12="sin dato","n/a",IF('4-Registro de activos'!I12="otro","n/a",VLOOKUP('4-Registro de activos'!I12,'3- Datos generales'!$A$23:$D$24,4,0))))</f>
        <v>n/a</v>
      </c>
      <c r="O12" s="155" t="str">
        <f>IF('4-Registro de activos'!K12="Sistema no mejorado",0,IF('4-Registro de activos'!I12="sin dato","n/a",IF('4-Registro de activos'!I12="otro","n/a",VLOOKUP('4-Registro de activos'!I12,'3- Datos generales'!$A$26:$D$27,4,0))))</f>
        <v>n/a</v>
      </c>
      <c r="P12" s="22">
        <f>IF('4-Registro de activos'!$AY12="Nueva Construccion",ROUNDUP(('4-Registro de activos'!$G12*'3- Datos generales'!$B$12*(1+'3- Datos generales'!$B$11)^(P$3-'3- Datos generales'!$B$4)),0),0)</f>
        <v>0</v>
      </c>
      <c r="Q12" s="21">
        <f>IF('4-Registro de activos'!$AY12="Nueva Construccion",IF($P12&gt;0,0,ROUNDUP(('4-Registro de activos'!$G12*'3- Datos generales'!$B$12*(1+'3- Datos generales'!$B$11)^(Q$3-'3- Datos generales'!$B$4)),0)),0)</f>
        <v>0</v>
      </c>
      <c r="R12" s="21">
        <f>IF('4-Registro de activos'!$AY12="Nueva Construccion",IF($P12&gt;0,0,ROUNDUP(('4-Registro de activos'!$G12*'3- Datos generales'!$B$12*(1+'3- Datos generales'!$B$11)^(R$3-'3- Datos generales'!$B$4)),0)),0)</f>
        <v>0</v>
      </c>
      <c r="S12" s="21">
        <f>IF('4-Registro de activos'!$AY12="Nueva Construccion",IF($P12&gt;0,0,ROUNDUP(('4-Registro de activos'!$G12*'3- Datos generales'!$B$12*(1+'3- Datos generales'!$B$11)^(S$3-'3- Datos generales'!$B$4)),0)),0)</f>
        <v>0</v>
      </c>
      <c r="T12" s="21">
        <f>IF('4-Registro de activos'!$AY12="Nueva Construccion",IF($P12&gt;0,0,ROUNDUP(('4-Registro de activos'!$G12*'3- Datos generales'!$B$12*(1+'3- Datos generales'!$B$11)^(T$3-'3- Datos generales'!$B$4)),0)),0)</f>
        <v>0</v>
      </c>
      <c r="U12" s="21">
        <f>IF('4-Registro de activos'!$AY12="Nueva Construccion",IF($P12&gt;0,0,ROUNDUP(('4-Registro de activos'!$G12*'3- Datos generales'!$B$12*(1+'3- Datos generales'!$B$11)^(U$3-'3- Datos generales'!$B$4)),0)),0)</f>
        <v>0</v>
      </c>
      <c r="V12" s="21">
        <f>IF('4-Registro de activos'!$AY12="Nueva Construccion",IF($P12&gt;0,0,ROUNDUP(('4-Registro de activos'!$G12*'3- Datos generales'!$B$12*(1+'3- Datos generales'!$B$11)^(V$3-'3- Datos generales'!$B$4)),0)),0)</f>
        <v>0</v>
      </c>
      <c r="W12" s="21">
        <f>IF('4-Registro de activos'!$AY12="Nueva Construccion",IF($P12&gt;0,0,ROUNDUP(('4-Registro de activos'!$G12*'3- Datos generales'!$B$12*(1+'3- Datos generales'!$B$11)^(W$3-'3- Datos generales'!$B$4)),0)),0)</f>
        <v>0</v>
      </c>
      <c r="X12" s="21">
        <f>IF('4-Registro de activos'!$AY12="Nueva Construccion",IF($P12&gt;0,0,ROUNDUP(('4-Registro de activos'!$G12*'3- Datos generales'!$B$12*(1+'3- Datos generales'!$B$11)^(X$3-'3- Datos generales'!$B$4)),0)),0)</f>
        <v>0</v>
      </c>
      <c r="Y12" s="21">
        <f>IF('4-Registro de activos'!$AY12="Nueva Construccion",IF($P12&gt;0,0,ROUNDUP(('4-Registro de activos'!$G12*'3- Datos generales'!$B$12*(1+'3- Datos generales'!$B$11)^(Y$3-'3- Datos generales'!$B$4)),0)),0)</f>
        <v>0</v>
      </c>
      <c r="Z12" s="159">
        <f>IF('4-Registro de activos'!$AY12="Nueva Construccion",IF($P12&gt;0,0,ROUNDUP(('4-Registro de activos'!$G12*'3- Datos generales'!$B$12*(1+'3- Datos generales'!$B$11)^(Z$3-'3- Datos generales'!$B$4)),0)),0)</f>
        <v>0</v>
      </c>
      <c r="AA12" s="22">
        <f>IF('4-Registro de activos'!$AV12&lt;=(AA$3-'3- Datos generales'!$B$4),ROUNDUP(('4-Registro de activos'!$G12*'3- Datos generales'!$B$12*(1+'3- Datos generales'!$B$11)^(AA$3-'3- Datos generales'!$B$4)),0),0)</f>
        <v>0</v>
      </c>
      <c r="AB12" s="21">
        <f>IF('4-Registro de activos'!$AV12=(AB$3-'3- Datos generales'!$B$4),ROUNDUP(('4-Registro de activos'!$G12*'3- Datos generales'!$B$12*(1+'3- Datos generales'!$B$11)^(AB$3-'3- Datos generales'!$B$4)),0),0)</f>
        <v>0</v>
      </c>
      <c r="AC12" s="21">
        <f>IF('4-Registro de activos'!$AV12=(AC$3-'3- Datos generales'!$B$4),ROUNDUP(('4-Registro de activos'!$G12*'3- Datos generales'!$B$12*(1+'3- Datos generales'!$B$11)^(AC$3-'3- Datos generales'!$B$4)),0),0)</f>
        <v>0</v>
      </c>
      <c r="AD12" s="21">
        <f>IF('4-Registro de activos'!$AV12=(AD$3-'3- Datos generales'!$B$4),ROUNDUP(('4-Registro de activos'!$G12*'3- Datos generales'!$B$12*(1+'3- Datos generales'!$B$11)^(AD$3-'3- Datos generales'!$B$4)),0),0)</f>
        <v>0</v>
      </c>
      <c r="AE12" s="21">
        <f>IF('4-Registro de activos'!$AV12=(AE$3-'3- Datos generales'!$B$4),ROUNDUP(('4-Registro de activos'!$G12*'3- Datos generales'!$B$12*(1+'3- Datos generales'!$B$11)^(AE$3-'3- Datos generales'!$B$4)),0),0)</f>
        <v>0</v>
      </c>
      <c r="AF12" s="21">
        <f>IF('4-Registro de activos'!$AV12=(AF$3-'3- Datos generales'!$B$4),ROUNDUP(('4-Registro de activos'!$G12*'3- Datos generales'!$B$12*(1+'3- Datos generales'!$B$11)^(AF$3-'3- Datos generales'!$B$4)),0),0)</f>
        <v>0</v>
      </c>
      <c r="AG12" s="21">
        <f>IF('4-Registro de activos'!$AV12=(AG$3-'3- Datos generales'!$B$4),ROUNDUP(('4-Registro de activos'!$G12*'3- Datos generales'!$B$12*(1+'3- Datos generales'!$B$11)^(AG$3-'3- Datos generales'!$B$4)),0),0)</f>
        <v>0</v>
      </c>
      <c r="AH12" s="21">
        <f>IF('4-Registro de activos'!$AV12=(AH$3-'3- Datos generales'!$B$4),ROUNDUP(('4-Registro de activos'!$G12*'3- Datos generales'!$B$12*(1+'3- Datos generales'!$B$11)^(AH$3-'3- Datos generales'!$B$4)),0),0)</f>
        <v>0</v>
      </c>
      <c r="AI12" s="21">
        <f>IF('4-Registro de activos'!$AV12=(AI$3-'3- Datos generales'!$B$4),ROUNDUP(('4-Registro de activos'!$G12*'3- Datos generales'!$B$12*(1+'3- Datos generales'!$B$11)^(AI$3-'3- Datos generales'!$B$4)),0),0)</f>
        <v>0</v>
      </c>
      <c r="AJ12" s="21">
        <f>IF('4-Registro de activos'!$AV12=(AJ$3-'3- Datos generales'!$B$4),ROUNDUP(('4-Registro de activos'!$G12*'3- Datos generales'!$B$12*(1+'3- Datos generales'!$B$11)^(AJ$3-'3- Datos generales'!$B$4)),0),0)</f>
        <v>0</v>
      </c>
      <c r="AK12" s="159">
        <f>IF('4-Registro de activos'!$AV12=(AK$3-'3- Datos generales'!$B$4),ROUNDUP(('4-Registro de activos'!$G12*'3- Datos generales'!$B$12*(1+'3- Datos generales'!$B$11)^(AK$3-'3- Datos generales'!$B$4)),0),0)</f>
        <v>0</v>
      </c>
      <c r="AL12" s="22">
        <f>IF('4-Registro de activos'!$AV12&lt;=(AL$3-'3- Datos generales'!$B$4),ROUNDUP((('4-Registro de activos'!$H12*'3- Datos generales'!$B$12)*((1+'3- Datos generales'!$B$11)^(AL$3-'3- Datos generales'!$B$4+'8 -Datos de referencia'!$B$25))),0),0)</f>
        <v>0</v>
      </c>
      <c r="AM12" s="21">
        <f>IF('4-Registro de activos'!$AV12=(AM$3-'3- Datos generales'!$B$4),ROUNDUP((('4-Registro de activos'!$H12*'3- Datos generales'!$B$12)*((1+'3- Datos generales'!$B$11)^(AM$3-'3- Datos generales'!$B$4+'8 -Datos de referencia'!$B$25))),0),0)</f>
        <v>0</v>
      </c>
      <c r="AN12" s="21">
        <f>IF('4-Registro de activos'!$AV12=(AN$3-'3- Datos generales'!$B$4),ROUNDUP((('4-Registro de activos'!$H12*'3- Datos generales'!$B$12)*((1+'3- Datos generales'!$B$11)^(AN$3-'3- Datos generales'!$B$4+'8 -Datos de referencia'!$B$25))),0),0)</f>
        <v>0</v>
      </c>
      <c r="AO12" s="21">
        <f>IF('4-Registro de activos'!$AV12=(AO$3-'3- Datos generales'!$B$4),ROUNDUP((('4-Registro de activos'!$H12*'3- Datos generales'!$B$12)*((1+'3- Datos generales'!$B$11)^(AO$3-'3- Datos generales'!$B$4+'8 -Datos de referencia'!$B$25))),0),0)</f>
        <v>0</v>
      </c>
      <c r="AP12" s="21">
        <f>IF('4-Registro de activos'!$AV12=(AP$3-'3- Datos generales'!$B$4),ROUNDUP((('4-Registro de activos'!$H12*'3- Datos generales'!$B$12)*((1+'3- Datos generales'!$B$11)^(AP$3-'3- Datos generales'!$B$4+'8 -Datos de referencia'!$B$25))),0),0)</f>
        <v>0</v>
      </c>
      <c r="AQ12" s="21">
        <f>IF('4-Registro de activos'!$AV12=(AQ$3-'3- Datos generales'!$B$4),ROUNDUP((('4-Registro de activos'!$H12*'3- Datos generales'!$B$12)*((1+'3- Datos generales'!$B$11)^(AQ$3-'3- Datos generales'!$B$4+'8 -Datos de referencia'!$B$25))),0),0)</f>
        <v>0</v>
      </c>
      <c r="AR12" s="21">
        <f>IF('4-Registro de activos'!$AV12=(AR$3-'3- Datos generales'!$B$4),ROUNDUP((('4-Registro de activos'!$H12*'3- Datos generales'!$B$12)*((1+'3- Datos generales'!$B$11)^(AR$3-'3- Datos generales'!$B$4+'8 -Datos de referencia'!$B$25))),0),0)</f>
        <v>0</v>
      </c>
      <c r="AS12" s="21">
        <f>IF('4-Registro de activos'!$AV12=(AS$3-'3- Datos generales'!$B$4),ROUNDUP((('4-Registro de activos'!$H12*'3- Datos generales'!$B$12)*((1+'3- Datos generales'!$B$11)^(AS$3-'3- Datos generales'!$B$4+'8 -Datos de referencia'!$B$25))),0),0)</f>
        <v>0</v>
      </c>
      <c r="AT12" s="21">
        <f>IF('4-Registro de activos'!$AV12=(AT$3-'3- Datos generales'!$B$4),ROUNDUP((('4-Registro de activos'!$H12*'3- Datos generales'!$B$12)*((1+'3- Datos generales'!$B$11)^(AT$3-'3- Datos generales'!$B$4+'8 -Datos de referencia'!$B$25))),0),0)</f>
        <v>0</v>
      </c>
      <c r="AU12" s="21">
        <f>IF('4-Registro de activos'!$AV12=(AU$3-'3- Datos generales'!$B$4),ROUNDUP((('4-Registro de activos'!$H12*'3- Datos generales'!$B$12)*((1+'3- Datos generales'!$B$11)^(AU$3-'3- Datos generales'!$B$4+'8 -Datos de referencia'!$B$25))),0),0)</f>
        <v>0</v>
      </c>
      <c r="AV12" s="159">
        <f>IF('4-Registro de activos'!$AV12=(AV$3-'3- Datos generales'!$B$4),ROUNDUP((('4-Registro de activos'!$H12*'3- Datos generales'!$B$12)*((1+'3- Datos generales'!$B$11)^(AV$3-'3- Datos generales'!$B$4+'8 -Datos de referencia'!$B$25))),0),0)</f>
        <v>0</v>
      </c>
      <c r="AW12" s="23">
        <f>IF(P12&gt;0,($M12*(1+'3- Datos generales'!$B$5)^('5-Proyección inversiones'!AW$3-'3- Datos generales'!$B$4))*(P12*((1+'3- Datos generales'!$B$11)^(AW$3-'3- Datos generales'!$B$4+'8 -Datos de referencia'!$B$25))),0)</f>
        <v>0</v>
      </c>
      <c r="AX12" s="20">
        <f>IF(Q12&gt;0,($M12*(1+'3- Datos generales'!$B$5)^(AX$3-'3- Datos generales'!$B$4))*(Q12*((1+'3- Datos generales'!$B$11)^('5-Proyección inversiones'!AX$3-'3- Datos generales'!$B$4+'8 -Datos de referencia'!$B$25))),0)</f>
        <v>0</v>
      </c>
      <c r="AY12" s="20">
        <f>IF(R12&gt;0,($M12*(1+'3- Datos generales'!$B$5)^(AY$3-'3- Datos generales'!$B$4))*(R12*((1+'3- Datos generales'!$B$11)^('5-Proyección inversiones'!AY$3-'3- Datos generales'!$B$4+'8 -Datos de referencia'!$B$25))),0)</f>
        <v>0</v>
      </c>
      <c r="AZ12" s="20">
        <f>IF(S12&gt;0,($M12*(1+'3- Datos generales'!$B$5)^(AZ$3-'3- Datos generales'!$B$4))*(S12*((1+'3- Datos generales'!$B$11)^('5-Proyección inversiones'!AZ$3-'3- Datos generales'!$B$4+'8 -Datos de referencia'!$B$25))),0)</f>
        <v>0</v>
      </c>
      <c r="BA12" s="20">
        <f>IF(T12&gt;0,($M12*(1+'3- Datos generales'!$B$5)^(BA$3-'3- Datos generales'!$B$4))*(T12*((1+'3- Datos generales'!$B$11)^('5-Proyección inversiones'!BA$3-'3- Datos generales'!$B$4+'8 -Datos de referencia'!$B$25))),0)</f>
        <v>0</v>
      </c>
      <c r="BB12" s="20">
        <f>IF(U12&gt;0,($M12*(1+'3- Datos generales'!$B$5)^(BB$3-'3- Datos generales'!$B$4))*(U12*((1+'3- Datos generales'!$B$11)^('5-Proyección inversiones'!BB$3-'3- Datos generales'!$B$4+'8 -Datos de referencia'!$B$25))),0)</f>
        <v>0</v>
      </c>
      <c r="BC12" s="20">
        <f>IF(V12&gt;0,($M12*(1+'3- Datos generales'!$B$5)^(BC$3-'3- Datos generales'!$B$4))*(V12*((1+'3- Datos generales'!$B$11)^('5-Proyección inversiones'!BC$3-'3- Datos generales'!$B$4+'8 -Datos de referencia'!$B$25))),0)</f>
        <v>0</v>
      </c>
      <c r="BD12" s="20">
        <f>IF(W12&gt;0,($M12*(1+'3- Datos generales'!$B$5)^(BD$3-'3- Datos generales'!$B$4))*(W12*((1+'3- Datos generales'!$B$11)^('5-Proyección inversiones'!BD$3-'3- Datos generales'!$B$4+'8 -Datos de referencia'!$B$25))),0)</f>
        <v>0</v>
      </c>
      <c r="BE12" s="20">
        <f>IF(X12&gt;0,($M12*(1+'3- Datos generales'!$B$5)^(BE$3-'3- Datos generales'!$B$4))*(X12*((1+'3- Datos generales'!$B$11)^('5-Proyección inversiones'!BE$3-'3- Datos generales'!$B$4+'8 -Datos de referencia'!$B$25))),0)</f>
        <v>0</v>
      </c>
      <c r="BF12" s="20">
        <f>IF(Y12&gt;0,($M12*(1+'3- Datos generales'!$B$5)^(BF$3-'3- Datos generales'!$B$4))*(Y12*((1+'3- Datos generales'!$B$11)^('5-Proyección inversiones'!BF$3-'3- Datos generales'!$B$4+'8 -Datos de referencia'!$B$25))),0)</f>
        <v>0</v>
      </c>
      <c r="BG12" s="155">
        <f>IF(Z12&gt;0,($M12*(1+'3- Datos generales'!$B$5)^(BG$3-'3- Datos generales'!$B$4))*(Z12*((1+'3- Datos generales'!$B$11)^('5-Proyección inversiones'!BG$3-'3- Datos generales'!$B$4+'8 -Datos de referencia'!$B$25))),0)</f>
        <v>0</v>
      </c>
      <c r="BH12" s="23">
        <f>IF(AA12&gt;0,($N12*(1+'3- Datos generales'!$B$5)^(BH$3-'3- Datos generales'!$B$4))*(AA12*((1+'3- Datos generales'!$B$11)^('5-Proyección inversiones'!BH$3-'3- Datos generales'!$B$4+'8 -Datos de referencia'!$B$25))),0)</f>
        <v>0</v>
      </c>
      <c r="BI12" s="20">
        <f>IF(AB12&gt;0,$N12*((1+'3- Datos generales'!$B$5)^(BI$3-'3- Datos generales'!$B$4))*(AB12*((1+'3- Datos generales'!$B$11)^('5-Proyección inversiones'!BI$3-'3- Datos generales'!$B$4+'8 -Datos de referencia'!$B$25))),0)</f>
        <v>0</v>
      </c>
      <c r="BJ12" s="20">
        <f>IF(AC12&gt;0,$N12*((1+'3- Datos generales'!$B$5)^(BJ$3-'3- Datos generales'!$B$4))*(AC12*((1+'3- Datos generales'!$B$11)^('5-Proyección inversiones'!BJ$3-'3- Datos generales'!$B$4+'8 -Datos de referencia'!$B$25))),0)</f>
        <v>0</v>
      </c>
      <c r="BK12" s="20">
        <f>IF(AD12&gt;0,$N12*((1+'3- Datos generales'!$B$5)^(BK$3-'3- Datos generales'!$B$4))*(AD12*((1+'3- Datos generales'!$B$11)^('5-Proyección inversiones'!BK$3-'3- Datos generales'!$B$4+'8 -Datos de referencia'!$B$25))),0)</f>
        <v>0</v>
      </c>
      <c r="BL12" s="20">
        <f>IF(AE12&gt;0,$N12*((1+'3- Datos generales'!$B$5)^(BL$3-'3- Datos generales'!$B$4))*(AE12*((1+'3- Datos generales'!$B$11)^('5-Proyección inversiones'!BL$3-'3- Datos generales'!$B$4+'8 -Datos de referencia'!$B$25))),0)</f>
        <v>0</v>
      </c>
      <c r="BM12" s="20">
        <f>IF(AF12&gt;0,$N12*((1+'3- Datos generales'!$B$5)^(BM$3-'3- Datos generales'!$B$4))*(AF12*((1+'3- Datos generales'!$B$11)^('5-Proyección inversiones'!BM$3-'3- Datos generales'!$B$4+'8 -Datos de referencia'!$B$25))),0)</f>
        <v>0</v>
      </c>
      <c r="BN12" s="20">
        <f>IF(AG12&gt;0,$N12*((1+'3- Datos generales'!$B$5)^(BN$3-'3- Datos generales'!$B$4))*(AG12*((1+'3- Datos generales'!$B$11)^('5-Proyección inversiones'!BN$3-'3- Datos generales'!$B$4+'8 -Datos de referencia'!$B$25))),0)</f>
        <v>0</v>
      </c>
      <c r="BO12" s="20">
        <f>IF(AH12&gt;0,$N12*((1+'3- Datos generales'!$B$5)^(BO$3-'3- Datos generales'!$B$4))*(AH12*((1+'3- Datos generales'!$B$11)^('5-Proyección inversiones'!BO$3-'3- Datos generales'!$B$4+'8 -Datos de referencia'!$B$25))),0)</f>
        <v>0</v>
      </c>
      <c r="BP12" s="20">
        <f>IF(AI12&gt;0,$N12*((1+'3- Datos generales'!$B$5)^(BP$3-'3- Datos generales'!$B$4))*(AI12*((1+'3- Datos generales'!$B$11)^('5-Proyección inversiones'!BP$3-'3- Datos generales'!$B$4+'8 -Datos de referencia'!$B$25))),0)</f>
        <v>0</v>
      </c>
      <c r="BQ12" s="20">
        <f>IF(AJ12&gt;0,$N12*((1+'3- Datos generales'!$B$5)^(BQ$3-'3- Datos generales'!$B$4))*(AJ12*((1+'3- Datos generales'!$B$11)^('5-Proyección inversiones'!BQ$3-'3- Datos generales'!$B$4+'8 -Datos de referencia'!$B$25))),0)</f>
        <v>0</v>
      </c>
      <c r="BR12" s="155">
        <f>IF(AK12&gt;0,$N12*((1+'3- Datos generales'!$B$5)^(BR$3-'3- Datos generales'!$B$4))*(AK12*((1+'3- Datos generales'!$B$11)^('5-Proyección inversiones'!BR$3-'3- Datos generales'!$B$4+'8 -Datos de referencia'!$B$25))),0)</f>
        <v>0</v>
      </c>
      <c r="BS12" s="23">
        <f>IF(AL12&gt;0,AL12*($O12*(1+'3- Datos generales'!$B$5)^(BH$3-'3- Datos generales'!$B$4)),0)</f>
        <v>0</v>
      </c>
      <c r="BT12" s="20">
        <f>IF(AM12&gt;0,AM12*($O12*(1+'3- Datos generales'!$B$5)^(BT$3-'3- Datos generales'!$B$4)),0)</f>
        <v>0</v>
      </c>
      <c r="BU12" s="20">
        <f>IF(AN12&gt;0,AN12*($O12*(1+'3- Datos generales'!$B$5)^(BU$3-'3- Datos generales'!$B$4)),0)</f>
        <v>0</v>
      </c>
      <c r="BV12" s="20">
        <f>IF(AO12&gt;0,AO12*($O12*(1+'3- Datos generales'!$B$5)^(BV$3-'3- Datos generales'!$B$4)),0)</f>
        <v>0</v>
      </c>
      <c r="BW12" s="20">
        <f>IF(AP12&gt;0,AP12*($O12*(1+'3- Datos generales'!$B$5)^(BW$3-'3- Datos generales'!$B$4)),0)</f>
        <v>0</v>
      </c>
      <c r="BX12" s="20">
        <f>IF(AQ12&gt;0,AQ12*($O12*(1+'3- Datos generales'!$B$5)^(BX$3-'3- Datos generales'!$B$4)),0)</f>
        <v>0</v>
      </c>
      <c r="BY12" s="20">
        <f>IF(AR12&gt;0,AR12*($O12*(1+'3- Datos generales'!$B$5)^(BY$3-'3- Datos generales'!$B$4)),0)</f>
        <v>0</v>
      </c>
      <c r="BZ12" s="20">
        <f>IF(AS12&gt;0,AS12*($O12*(1+'3- Datos generales'!$B$5)^(BZ$3-'3- Datos generales'!$B$4)),0)</f>
        <v>0</v>
      </c>
      <c r="CA12" s="20">
        <f>IF(AT12&gt;0,AT12*($O12*(1+'3- Datos generales'!$B$5)^(CA$3-'3- Datos generales'!$B$4)),0)</f>
        <v>0</v>
      </c>
      <c r="CB12" s="20">
        <f>IF(AU12&gt;0,AU12*($O12*(1+'3- Datos generales'!$B$5)^(CB$3-'3- Datos generales'!$B$4)),0)</f>
        <v>0</v>
      </c>
      <c r="CC12" s="155">
        <f>IF(AV12&gt;0,AV12*($O12*(1+'3- Datos generales'!$B$5)^(CC$3-'3- Datos generales'!$B$4)),0)</f>
        <v>0</v>
      </c>
    </row>
    <row r="13" spans="1:81" x14ac:dyDescent="0.25">
      <c r="A13" s="38"/>
      <c r="B13" s="14"/>
      <c r="C13" s="14">
        <f>'4-Registro de activos'!C13</f>
        <v>0</v>
      </c>
      <c r="D13" s="14">
        <f>'4-Registro de activos'!D13</f>
        <v>0</v>
      </c>
      <c r="E13" s="14">
        <f>'4-Registro de activos'!E13</f>
        <v>0</v>
      </c>
      <c r="F13" s="14">
        <f>'4-Registro de activos'!F13</f>
        <v>0</v>
      </c>
      <c r="G13" s="14">
        <f>'4-Registro de activos'!G13</f>
        <v>0</v>
      </c>
      <c r="H13" s="26">
        <f>'4-Registro de activos'!H13</f>
        <v>0</v>
      </c>
      <c r="I13" s="15" t="str">
        <f>'4-Registro de activos'!AV13</f>
        <v>n/a</v>
      </c>
      <c r="J13" s="14" t="str">
        <f>'4-Registro de activos'!AW13</f>
        <v>Bajo Riesgo</v>
      </c>
      <c r="K13" s="14" t="str">
        <f>'4-Registro de activos'!AX13</f>
        <v>n/a</v>
      </c>
      <c r="L13" s="14" t="str">
        <f>'4-Registro de activos'!AY13</f>
        <v>n/a</v>
      </c>
      <c r="M13" s="66">
        <f>IF('4-Registro de activos'!K13="Sistema no mejorado",AVERAGE('3- Datos generales'!$D$20:$D$21),0)</f>
        <v>0</v>
      </c>
      <c r="N13" s="20" t="str">
        <f>IF('4-Registro de activos'!K13="Sistema no mejorado",0,IF('4-Registro de activos'!I13="sin dato","n/a",IF('4-Registro de activos'!I13="otro","n/a",VLOOKUP('4-Registro de activos'!I13,'3- Datos generales'!$A$23:$D$24,4,0))))</f>
        <v>n/a</v>
      </c>
      <c r="O13" s="155" t="str">
        <f>IF('4-Registro de activos'!K13="Sistema no mejorado",0,IF('4-Registro de activos'!I13="sin dato","n/a",IF('4-Registro de activos'!I13="otro","n/a",VLOOKUP('4-Registro de activos'!I13,'3- Datos generales'!$A$26:$D$27,4,0))))</f>
        <v>n/a</v>
      </c>
      <c r="P13" s="22">
        <f>IF('4-Registro de activos'!$AY13="Nueva Construccion",ROUNDUP(('4-Registro de activos'!$G13*'3- Datos generales'!$B$12*(1+'3- Datos generales'!$B$11)^(P$3-'3- Datos generales'!$B$4)),0),0)</f>
        <v>0</v>
      </c>
      <c r="Q13" s="21">
        <f>IF('4-Registro de activos'!$AY13="Nueva Construccion",IF($P13&gt;0,0,ROUNDUP(('4-Registro de activos'!$G13*'3- Datos generales'!$B$12*(1+'3- Datos generales'!$B$11)^(Q$3-'3- Datos generales'!$B$4)),0)),0)</f>
        <v>0</v>
      </c>
      <c r="R13" s="21">
        <f>IF('4-Registro de activos'!$AY13="Nueva Construccion",IF($P13&gt;0,0,ROUNDUP(('4-Registro de activos'!$G13*'3- Datos generales'!$B$12*(1+'3- Datos generales'!$B$11)^(R$3-'3- Datos generales'!$B$4)),0)),0)</f>
        <v>0</v>
      </c>
      <c r="S13" s="21">
        <f>IF('4-Registro de activos'!$AY13="Nueva Construccion",IF($P13&gt;0,0,ROUNDUP(('4-Registro de activos'!$G13*'3- Datos generales'!$B$12*(1+'3- Datos generales'!$B$11)^(S$3-'3- Datos generales'!$B$4)),0)),0)</f>
        <v>0</v>
      </c>
      <c r="T13" s="21">
        <f>IF('4-Registro de activos'!$AY13="Nueva Construccion",IF($P13&gt;0,0,ROUNDUP(('4-Registro de activos'!$G13*'3- Datos generales'!$B$12*(1+'3- Datos generales'!$B$11)^(T$3-'3- Datos generales'!$B$4)),0)),0)</f>
        <v>0</v>
      </c>
      <c r="U13" s="21">
        <f>IF('4-Registro de activos'!$AY13="Nueva Construccion",IF($P13&gt;0,0,ROUNDUP(('4-Registro de activos'!$G13*'3- Datos generales'!$B$12*(1+'3- Datos generales'!$B$11)^(U$3-'3- Datos generales'!$B$4)),0)),0)</f>
        <v>0</v>
      </c>
      <c r="V13" s="21">
        <f>IF('4-Registro de activos'!$AY13="Nueva Construccion",IF($P13&gt;0,0,ROUNDUP(('4-Registro de activos'!$G13*'3- Datos generales'!$B$12*(1+'3- Datos generales'!$B$11)^(V$3-'3- Datos generales'!$B$4)),0)),0)</f>
        <v>0</v>
      </c>
      <c r="W13" s="21">
        <f>IF('4-Registro de activos'!$AY13="Nueva Construccion",IF($P13&gt;0,0,ROUNDUP(('4-Registro de activos'!$G13*'3- Datos generales'!$B$12*(1+'3- Datos generales'!$B$11)^(W$3-'3- Datos generales'!$B$4)),0)),0)</f>
        <v>0</v>
      </c>
      <c r="X13" s="21">
        <f>IF('4-Registro de activos'!$AY13="Nueva Construccion",IF($P13&gt;0,0,ROUNDUP(('4-Registro de activos'!$G13*'3- Datos generales'!$B$12*(1+'3- Datos generales'!$B$11)^(X$3-'3- Datos generales'!$B$4)),0)),0)</f>
        <v>0</v>
      </c>
      <c r="Y13" s="21">
        <f>IF('4-Registro de activos'!$AY13="Nueva Construccion",IF($P13&gt;0,0,ROUNDUP(('4-Registro de activos'!$G13*'3- Datos generales'!$B$12*(1+'3- Datos generales'!$B$11)^(Y$3-'3- Datos generales'!$B$4)),0)),0)</f>
        <v>0</v>
      </c>
      <c r="Z13" s="159">
        <f>IF('4-Registro de activos'!$AY13="Nueva Construccion",IF($P13&gt;0,0,ROUNDUP(('4-Registro de activos'!$G13*'3- Datos generales'!$B$12*(1+'3- Datos generales'!$B$11)^(Z$3-'3- Datos generales'!$B$4)),0)),0)</f>
        <v>0</v>
      </c>
      <c r="AA13" s="22">
        <f>IF('4-Registro de activos'!$AV13&lt;=(AA$3-'3- Datos generales'!$B$4),ROUNDUP(('4-Registro de activos'!$G13*'3- Datos generales'!$B$12*(1+'3- Datos generales'!$B$11)^(AA$3-'3- Datos generales'!$B$4)),0),0)</f>
        <v>0</v>
      </c>
      <c r="AB13" s="21">
        <f>IF('4-Registro de activos'!$AV13=(AB$3-'3- Datos generales'!$B$4),ROUNDUP(('4-Registro de activos'!$G13*'3- Datos generales'!$B$12*(1+'3- Datos generales'!$B$11)^(AB$3-'3- Datos generales'!$B$4)),0),0)</f>
        <v>0</v>
      </c>
      <c r="AC13" s="21">
        <f>IF('4-Registro de activos'!$AV13=(AC$3-'3- Datos generales'!$B$4),ROUNDUP(('4-Registro de activos'!$G13*'3- Datos generales'!$B$12*(1+'3- Datos generales'!$B$11)^(AC$3-'3- Datos generales'!$B$4)),0),0)</f>
        <v>0</v>
      </c>
      <c r="AD13" s="21">
        <f>IF('4-Registro de activos'!$AV13=(AD$3-'3- Datos generales'!$B$4),ROUNDUP(('4-Registro de activos'!$G13*'3- Datos generales'!$B$12*(1+'3- Datos generales'!$B$11)^(AD$3-'3- Datos generales'!$B$4)),0),0)</f>
        <v>0</v>
      </c>
      <c r="AE13" s="21">
        <f>IF('4-Registro de activos'!$AV13=(AE$3-'3- Datos generales'!$B$4),ROUNDUP(('4-Registro de activos'!$G13*'3- Datos generales'!$B$12*(1+'3- Datos generales'!$B$11)^(AE$3-'3- Datos generales'!$B$4)),0),0)</f>
        <v>0</v>
      </c>
      <c r="AF13" s="21">
        <f>IF('4-Registro de activos'!$AV13=(AF$3-'3- Datos generales'!$B$4),ROUNDUP(('4-Registro de activos'!$G13*'3- Datos generales'!$B$12*(1+'3- Datos generales'!$B$11)^(AF$3-'3- Datos generales'!$B$4)),0),0)</f>
        <v>0</v>
      </c>
      <c r="AG13" s="21">
        <f>IF('4-Registro de activos'!$AV13=(AG$3-'3- Datos generales'!$B$4),ROUNDUP(('4-Registro de activos'!$G13*'3- Datos generales'!$B$12*(1+'3- Datos generales'!$B$11)^(AG$3-'3- Datos generales'!$B$4)),0),0)</f>
        <v>0</v>
      </c>
      <c r="AH13" s="21">
        <f>IF('4-Registro de activos'!$AV13=(AH$3-'3- Datos generales'!$B$4),ROUNDUP(('4-Registro de activos'!$G13*'3- Datos generales'!$B$12*(1+'3- Datos generales'!$B$11)^(AH$3-'3- Datos generales'!$B$4)),0),0)</f>
        <v>0</v>
      </c>
      <c r="AI13" s="21">
        <f>IF('4-Registro de activos'!$AV13=(AI$3-'3- Datos generales'!$B$4),ROUNDUP(('4-Registro de activos'!$G13*'3- Datos generales'!$B$12*(1+'3- Datos generales'!$B$11)^(AI$3-'3- Datos generales'!$B$4)),0),0)</f>
        <v>0</v>
      </c>
      <c r="AJ13" s="21">
        <f>IF('4-Registro de activos'!$AV13=(AJ$3-'3- Datos generales'!$B$4),ROUNDUP(('4-Registro de activos'!$G13*'3- Datos generales'!$B$12*(1+'3- Datos generales'!$B$11)^(AJ$3-'3- Datos generales'!$B$4)),0),0)</f>
        <v>0</v>
      </c>
      <c r="AK13" s="159">
        <f>IF('4-Registro de activos'!$AV13=(AK$3-'3- Datos generales'!$B$4),ROUNDUP(('4-Registro de activos'!$G13*'3- Datos generales'!$B$12*(1+'3- Datos generales'!$B$11)^(AK$3-'3- Datos generales'!$B$4)),0),0)</f>
        <v>0</v>
      </c>
      <c r="AL13" s="22">
        <f>IF('4-Registro de activos'!$AV13&lt;=(AL$3-'3- Datos generales'!$B$4),ROUNDUP((('4-Registro de activos'!$H13*'3- Datos generales'!$B$12)*((1+'3- Datos generales'!$B$11)^(AL$3-'3- Datos generales'!$B$4+'8 -Datos de referencia'!$B$25))),0),0)</f>
        <v>0</v>
      </c>
      <c r="AM13" s="21">
        <f>IF('4-Registro de activos'!$AV13=(AM$3-'3- Datos generales'!$B$4),ROUNDUP((('4-Registro de activos'!$H13*'3- Datos generales'!$B$12)*((1+'3- Datos generales'!$B$11)^(AM$3-'3- Datos generales'!$B$4+'8 -Datos de referencia'!$B$25))),0),0)</f>
        <v>0</v>
      </c>
      <c r="AN13" s="21">
        <f>IF('4-Registro de activos'!$AV13=(AN$3-'3- Datos generales'!$B$4),ROUNDUP((('4-Registro de activos'!$H13*'3- Datos generales'!$B$12)*((1+'3- Datos generales'!$B$11)^(AN$3-'3- Datos generales'!$B$4+'8 -Datos de referencia'!$B$25))),0),0)</f>
        <v>0</v>
      </c>
      <c r="AO13" s="21">
        <f>IF('4-Registro de activos'!$AV13=(AO$3-'3- Datos generales'!$B$4),ROUNDUP((('4-Registro de activos'!$H13*'3- Datos generales'!$B$12)*((1+'3- Datos generales'!$B$11)^(AO$3-'3- Datos generales'!$B$4+'8 -Datos de referencia'!$B$25))),0),0)</f>
        <v>0</v>
      </c>
      <c r="AP13" s="21">
        <f>IF('4-Registro de activos'!$AV13=(AP$3-'3- Datos generales'!$B$4),ROUNDUP((('4-Registro de activos'!$H13*'3- Datos generales'!$B$12)*((1+'3- Datos generales'!$B$11)^(AP$3-'3- Datos generales'!$B$4+'8 -Datos de referencia'!$B$25))),0),0)</f>
        <v>0</v>
      </c>
      <c r="AQ13" s="21">
        <f>IF('4-Registro de activos'!$AV13=(AQ$3-'3- Datos generales'!$B$4),ROUNDUP((('4-Registro de activos'!$H13*'3- Datos generales'!$B$12)*((1+'3- Datos generales'!$B$11)^(AQ$3-'3- Datos generales'!$B$4+'8 -Datos de referencia'!$B$25))),0),0)</f>
        <v>0</v>
      </c>
      <c r="AR13" s="21">
        <f>IF('4-Registro de activos'!$AV13=(AR$3-'3- Datos generales'!$B$4),ROUNDUP((('4-Registro de activos'!$H13*'3- Datos generales'!$B$12)*((1+'3- Datos generales'!$B$11)^(AR$3-'3- Datos generales'!$B$4+'8 -Datos de referencia'!$B$25))),0),0)</f>
        <v>0</v>
      </c>
      <c r="AS13" s="21">
        <f>IF('4-Registro de activos'!$AV13=(AS$3-'3- Datos generales'!$B$4),ROUNDUP((('4-Registro de activos'!$H13*'3- Datos generales'!$B$12)*((1+'3- Datos generales'!$B$11)^(AS$3-'3- Datos generales'!$B$4+'8 -Datos de referencia'!$B$25))),0),0)</f>
        <v>0</v>
      </c>
      <c r="AT13" s="21">
        <f>IF('4-Registro de activos'!$AV13=(AT$3-'3- Datos generales'!$B$4),ROUNDUP((('4-Registro de activos'!$H13*'3- Datos generales'!$B$12)*((1+'3- Datos generales'!$B$11)^(AT$3-'3- Datos generales'!$B$4+'8 -Datos de referencia'!$B$25))),0),0)</f>
        <v>0</v>
      </c>
      <c r="AU13" s="21">
        <f>IF('4-Registro de activos'!$AV13=(AU$3-'3- Datos generales'!$B$4),ROUNDUP((('4-Registro de activos'!$H13*'3- Datos generales'!$B$12)*((1+'3- Datos generales'!$B$11)^(AU$3-'3- Datos generales'!$B$4+'8 -Datos de referencia'!$B$25))),0),0)</f>
        <v>0</v>
      </c>
      <c r="AV13" s="159">
        <f>IF('4-Registro de activos'!$AV13=(AV$3-'3- Datos generales'!$B$4),ROUNDUP((('4-Registro de activos'!$H13*'3- Datos generales'!$B$12)*((1+'3- Datos generales'!$B$11)^(AV$3-'3- Datos generales'!$B$4+'8 -Datos de referencia'!$B$25))),0),0)</f>
        <v>0</v>
      </c>
      <c r="AW13" s="23">
        <f>IF(P13&gt;0,($M13*(1+'3- Datos generales'!$B$5)^('5-Proyección inversiones'!AW$3-'3- Datos generales'!$B$4))*(P13*((1+'3- Datos generales'!$B$11)^(AW$3-'3- Datos generales'!$B$4+'8 -Datos de referencia'!$B$25))),0)</f>
        <v>0</v>
      </c>
      <c r="AX13" s="20">
        <f>IF(Q13&gt;0,($M13*(1+'3- Datos generales'!$B$5)^(AX$3-'3- Datos generales'!$B$4))*(Q13*((1+'3- Datos generales'!$B$11)^('5-Proyección inversiones'!AX$3-'3- Datos generales'!$B$4+'8 -Datos de referencia'!$B$25))),0)</f>
        <v>0</v>
      </c>
      <c r="AY13" s="20">
        <f>IF(R13&gt;0,($M13*(1+'3- Datos generales'!$B$5)^(AY$3-'3- Datos generales'!$B$4))*(R13*((1+'3- Datos generales'!$B$11)^('5-Proyección inversiones'!AY$3-'3- Datos generales'!$B$4+'8 -Datos de referencia'!$B$25))),0)</f>
        <v>0</v>
      </c>
      <c r="AZ13" s="20">
        <f>IF(S13&gt;0,($M13*(1+'3- Datos generales'!$B$5)^(AZ$3-'3- Datos generales'!$B$4))*(S13*((1+'3- Datos generales'!$B$11)^('5-Proyección inversiones'!AZ$3-'3- Datos generales'!$B$4+'8 -Datos de referencia'!$B$25))),0)</f>
        <v>0</v>
      </c>
      <c r="BA13" s="20">
        <f>IF(T13&gt;0,($M13*(1+'3- Datos generales'!$B$5)^(BA$3-'3- Datos generales'!$B$4))*(T13*((1+'3- Datos generales'!$B$11)^('5-Proyección inversiones'!BA$3-'3- Datos generales'!$B$4+'8 -Datos de referencia'!$B$25))),0)</f>
        <v>0</v>
      </c>
      <c r="BB13" s="20">
        <f>IF(U13&gt;0,($M13*(1+'3- Datos generales'!$B$5)^(BB$3-'3- Datos generales'!$B$4))*(U13*((1+'3- Datos generales'!$B$11)^('5-Proyección inversiones'!BB$3-'3- Datos generales'!$B$4+'8 -Datos de referencia'!$B$25))),0)</f>
        <v>0</v>
      </c>
      <c r="BC13" s="20">
        <f>IF(V13&gt;0,($M13*(1+'3- Datos generales'!$B$5)^(BC$3-'3- Datos generales'!$B$4))*(V13*((1+'3- Datos generales'!$B$11)^('5-Proyección inversiones'!BC$3-'3- Datos generales'!$B$4+'8 -Datos de referencia'!$B$25))),0)</f>
        <v>0</v>
      </c>
      <c r="BD13" s="20">
        <f>IF(W13&gt;0,($M13*(1+'3- Datos generales'!$B$5)^(BD$3-'3- Datos generales'!$B$4))*(W13*((1+'3- Datos generales'!$B$11)^('5-Proyección inversiones'!BD$3-'3- Datos generales'!$B$4+'8 -Datos de referencia'!$B$25))),0)</f>
        <v>0</v>
      </c>
      <c r="BE13" s="20">
        <f>IF(X13&gt;0,($M13*(1+'3- Datos generales'!$B$5)^(BE$3-'3- Datos generales'!$B$4))*(X13*((1+'3- Datos generales'!$B$11)^('5-Proyección inversiones'!BE$3-'3- Datos generales'!$B$4+'8 -Datos de referencia'!$B$25))),0)</f>
        <v>0</v>
      </c>
      <c r="BF13" s="20">
        <f>IF(Y13&gt;0,($M13*(1+'3- Datos generales'!$B$5)^(BF$3-'3- Datos generales'!$B$4))*(Y13*((1+'3- Datos generales'!$B$11)^('5-Proyección inversiones'!BF$3-'3- Datos generales'!$B$4+'8 -Datos de referencia'!$B$25))),0)</f>
        <v>0</v>
      </c>
      <c r="BG13" s="155">
        <f>IF(Z13&gt;0,($M13*(1+'3- Datos generales'!$B$5)^(BG$3-'3- Datos generales'!$B$4))*(Z13*((1+'3- Datos generales'!$B$11)^('5-Proyección inversiones'!BG$3-'3- Datos generales'!$B$4+'8 -Datos de referencia'!$B$25))),0)</f>
        <v>0</v>
      </c>
      <c r="BH13" s="23">
        <f>IF(AA13&gt;0,($N13*(1+'3- Datos generales'!$B$5)^(BH$3-'3- Datos generales'!$B$4))*(AA13*((1+'3- Datos generales'!$B$11)^('5-Proyección inversiones'!BH$3-'3- Datos generales'!$B$4+'8 -Datos de referencia'!$B$25))),0)</f>
        <v>0</v>
      </c>
      <c r="BI13" s="20">
        <f>IF(AB13&gt;0,$N13*((1+'3- Datos generales'!$B$5)^(BI$3-'3- Datos generales'!$B$4))*(AB13*((1+'3- Datos generales'!$B$11)^('5-Proyección inversiones'!BI$3-'3- Datos generales'!$B$4+'8 -Datos de referencia'!$B$25))),0)</f>
        <v>0</v>
      </c>
      <c r="BJ13" s="20">
        <f>IF(AC13&gt;0,$N13*((1+'3- Datos generales'!$B$5)^(BJ$3-'3- Datos generales'!$B$4))*(AC13*((1+'3- Datos generales'!$B$11)^('5-Proyección inversiones'!BJ$3-'3- Datos generales'!$B$4+'8 -Datos de referencia'!$B$25))),0)</f>
        <v>0</v>
      </c>
      <c r="BK13" s="20">
        <f>IF(AD13&gt;0,$N13*((1+'3- Datos generales'!$B$5)^(BK$3-'3- Datos generales'!$B$4))*(AD13*((1+'3- Datos generales'!$B$11)^('5-Proyección inversiones'!BK$3-'3- Datos generales'!$B$4+'8 -Datos de referencia'!$B$25))),0)</f>
        <v>0</v>
      </c>
      <c r="BL13" s="20">
        <f>IF(AE13&gt;0,$N13*((1+'3- Datos generales'!$B$5)^(BL$3-'3- Datos generales'!$B$4))*(AE13*((1+'3- Datos generales'!$B$11)^('5-Proyección inversiones'!BL$3-'3- Datos generales'!$B$4+'8 -Datos de referencia'!$B$25))),0)</f>
        <v>0</v>
      </c>
      <c r="BM13" s="20">
        <f>IF(AF13&gt;0,$N13*((1+'3- Datos generales'!$B$5)^(BM$3-'3- Datos generales'!$B$4))*(AF13*((1+'3- Datos generales'!$B$11)^('5-Proyección inversiones'!BM$3-'3- Datos generales'!$B$4+'8 -Datos de referencia'!$B$25))),0)</f>
        <v>0</v>
      </c>
      <c r="BN13" s="20">
        <f>IF(AG13&gt;0,$N13*((1+'3- Datos generales'!$B$5)^(BN$3-'3- Datos generales'!$B$4))*(AG13*((1+'3- Datos generales'!$B$11)^('5-Proyección inversiones'!BN$3-'3- Datos generales'!$B$4+'8 -Datos de referencia'!$B$25))),0)</f>
        <v>0</v>
      </c>
      <c r="BO13" s="20">
        <f>IF(AH13&gt;0,$N13*((1+'3- Datos generales'!$B$5)^(BO$3-'3- Datos generales'!$B$4))*(AH13*((1+'3- Datos generales'!$B$11)^('5-Proyección inversiones'!BO$3-'3- Datos generales'!$B$4+'8 -Datos de referencia'!$B$25))),0)</f>
        <v>0</v>
      </c>
      <c r="BP13" s="20">
        <f>IF(AI13&gt;0,$N13*((1+'3- Datos generales'!$B$5)^(BP$3-'3- Datos generales'!$B$4))*(AI13*((1+'3- Datos generales'!$B$11)^('5-Proyección inversiones'!BP$3-'3- Datos generales'!$B$4+'8 -Datos de referencia'!$B$25))),0)</f>
        <v>0</v>
      </c>
      <c r="BQ13" s="20">
        <f>IF(AJ13&gt;0,$N13*((1+'3- Datos generales'!$B$5)^(BQ$3-'3- Datos generales'!$B$4))*(AJ13*((1+'3- Datos generales'!$B$11)^('5-Proyección inversiones'!BQ$3-'3- Datos generales'!$B$4+'8 -Datos de referencia'!$B$25))),0)</f>
        <v>0</v>
      </c>
      <c r="BR13" s="155">
        <f>IF(AK13&gt;0,$N13*((1+'3- Datos generales'!$B$5)^(BR$3-'3- Datos generales'!$B$4))*(AK13*((1+'3- Datos generales'!$B$11)^('5-Proyección inversiones'!BR$3-'3- Datos generales'!$B$4+'8 -Datos de referencia'!$B$25))),0)</f>
        <v>0</v>
      </c>
      <c r="BS13" s="23">
        <f>IF(AL13&gt;0,AL13*($O13*(1+'3- Datos generales'!$B$5)^(BH$3-'3- Datos generales'!$B$4)),0)</f>
        <v>0</v>
      </c>
      <c r="BT13" s="20">
        <f>IF(AM13&gt;0,AM13*($O13*(1+'3- Datos generales'!$B$5)^(BT$3-'3- Datos generales'!$B$4)),0)</f>
        <v>0</v>
      </c>
      <c r="BU13" s="20">
        <f>IF(AN13&gt;0,AN13*($O13*(1+'3- Datos generales'!$B$5)^(BU$3-'3- Datos generales'!$B$4)),0)</f>
        <v>0</v>
      </c>
      <c r="BV13" s="20">
        <f>IF(AO13&gt;0,AO13*($O13*(1+'3- Datos generales'!$B$5)^(BV$3-'3- Datos generales'!$B$4)),0)</f>
        <v>0</v>
      </c>
      <c r="BW13" s="20">
        <f>IF(AP13&gt;0,AP13*($O13*(1+'3- Datos generales'!$B$5)^(BW$3-'3- Datos generales'!$B$4)),0)</f>
        <v>0</v>
      </c>
      <c r="BX13" s="20">
        <f>IF(AQ13&gt;0,AQ13*($O13*(1+'3- Datos generales'!$B$5)^(BX$3-'3- Datos generales'!$B$4)),0)</f>
        <v>0</v>
      </c>
      <c r="BY13" s="20">
        <f>IF(AR13&gt;0,AR13*($O13*(1+'3- Datos generales'!$B$5)^(BY$3-'3- Datos generales'!$B$4)),0)</f>
        <v>0</v>
      </c>
      <c r="BZ13" s="20">
        <f>IF(AS13&gt;0,AS13*($O13*(1+'3- Datos generales'!$B$5)^(BZ$3-'3- Datos generales'!$B$4)),0)</f>
        <v>0</v>
      </c>
      <c r="CA13" s="20">
        <f>IF(AT13&gt;0,AT13*($O13*(1+'3- Datos generales'!$B$5)^(CA$3-'3- Datos generales'!$B$4)),0)</f>
        <v>0</v>
      </c>
      <c r="CB13" s="20">
        <f>IF(AU13&gt;0,AU13*($O13*(1+'3- Datos generales'!$B$5)^(CB$3-'3- Datos generales'!$B$4)),0)</f>
        <v>0</v>
      </c>
      <c r="CC13" s="155">
        <f>IF(AV13&gt;0,AV13*($O13*(1+'3- Datos generales'!$B$5)^(CC$3-'3- Datos generales'!$B$4)),0)</f>
        <v>0</v>
      </c>
    </row>
    <row r="14" spans="1:81" x14ac:dyDescent="0.25">
      <c r="A14" s="38"/>
      <c r="B14" s="14"/>
      <c r="C14" s="14">
        <f>'4-Registro de activos'!C14</f>
        <v>0</v>
      </c>
      <c r="D14" s="14">
        <f>'4-Registro de activos'!D14</f>
        <v>0</v>
      </c>
      <c r="E14" s="14">
        <f>'4-Registro de activos'!E14</f>
        <v>0</v>
      </c>
      <c r="F14" s="14">
        <f>'4-Registro de activos'!F14</f>
        <v>0</v>
      </c>
      <c r="G14" s="14">
        <f>'4-Registro de activos'!G14</f>
        <v>0</v>
      </c>
      <c r="H14" s="26">
        <f>'4-Registro de activos'!H14</f>
        <v>0</v>
      </c>
      <c r="I14" s="15" t="str">
        <f>'4-Registro de activos'!AV14</f>
        <v>n/a</v>
      </c>
      <c r="J14" s="14" t="str">
        <f>'4-Registro de activos'!AW14</f>
        <v>Bajo Riesgo</v>
      </c>
      <c r="K14" s="14" t="str">
        <f>'4-Registro de activos'!AX14</f>
        <v>n/a</v>
      </c>
      <c r="L14" s="14" t="str">
        <f>'4-Registro de activos'!AY14</f>
        <v>n/a</v>
      </c>
      <c r="M14" s="66">
        <f>IF('4-Registro de activos'!K14="Sistema no mejorado",AVERAGE('3- Datos generales'!$D$20:$D$21),0)</f>
        <v>0</v>
      </c>
      <c r="N14" s="20" t="str">
        <f>IF('4-Registro de activos'!K14="Sistema no mejorado",0,IF('4-Registro de activos'!I14="sin dato","n/a",IF('4-Registro de activos'!I14="otro","n/a",VLOOKUP('4-Registro de activos'!I14,'3- Datos generales'!$A$23:$D$24,4,0))))</f>
        <v>n/a</v>
      </c>
      <c r="O14" s="155" t="str">
        <f>IF('4-Registro de activos'!K14="Sistema no mejorado",0,IF('4-Registro de activos'!I14="sin dato","n/a",IF('4-Registro de activos'!I14="otro","n/a",VLOOKUP('4-Registro de activos'!I14,'3- Datos generales'!$A$26:$D$27,4,0))))</f>
        <v>n/a</v>
      </c>
      <c r="P14" s="22">
        <f>IF('4-Registro de activos'!$AY14="Nueva Construccion",ROUNDUP(('4-Registro de activos'!$G14*'3- Datos generales'!$B$12*(1+'3- Datos generales'!$B$11)^(P$3-'3- Datos generales'!$B$4)),0),0)</f>
        <v>0</v>
      </c>
      <c r="Q14" s="21">
        <f>IF('4-Registro de activos'!$AY14="Nueva Construccion",IF($P14&gt;0,0,ROUNDUP(('4-Registro de activos'!$G14*'3- Datos generales'!$B$12*(1+'3- Datos generales'!$B$11)^(Q$3-'3- Datos generales'!$B$4)),0)),0)</f>
        <v>0</v>
      </c>
      <c r="R14" s="21">
        <f>IF('4-Registro de activos'!$AY14="Nueva Construccion",IF($P14&gt;0,0,ROUNDUP(('4-Registro de activos'!$G14*'3- Datos generales'!$B$12*(1+'3- Datos generales'!$B$11)^(R$3-'3- Datos generales'!$B$4)),0)),0)</f>
        <v>0</v>
      </c>
      <c r="S14" s="21">
        <f>IF('4-Registro de activos'!$AY14="Nueva Construccion",IF($P14&gt;0,0,ROUNDUP(('4-Registro de activos'!$G14*'3- Datos generales'!$B$12*(1+'3- Datos generales'!$B$11)^(S$3-'3- Datos generales'!$B$4)),0)),0)</f>
        <v>0</v>
      </c>
      <c r="T14" s="21">
        <f>IF('4-Registro de activos'!$AY14="Nueva Construccion",IF($P14&gt;0,0,ROUNDUP(('4-Registro de activos'!$G14*'3- Datos generales'!$B$12*(1+'3- Datos generales'!$B$11)^(T$3-'3- Datos generales'!$B$4)),0)),0)</f>
        <v>0</v>
      </c>
      <c r="U14" s="21">
        <f>IF('4-Registro de activos'!$AY14="Nueva Construccion",IF($P14&gt;0,0,ROUNDUP(('4-Registro de activos'!$G14*'3- Datos generales'!$B$12*(1+'3- Datos generales'!$B$11)^(U$3-'3- Datos generales'!$B$4)),0)),0)</f>
        <v>0</v>
      </c>
      <c r="V14" s="21">
        <f>IF('4-Registro de activos'!$AY14="Nueva Construccion",IF($P14&gt;0,0,ROUNDUP(('4-Registro de activos'!$G14*'3- Datos generales'!$B$12*(1+'3- Datos generales'!$B$11)^(V$3-'3- Datos generales'!$B$4)),0)),0)</f>
        <v>0</v>
      </c>
      <c r="W14" s="21">
        <f>IF('4-Registro de activos'!$AY14="Nueva Construccion",IF($P14&gt;0,0,ROUNDUP(('4-Registro de activos'!$G14*'3- Datos generales'!$B$12*(1+'3- Datos generales'!$B$11)^(W$3-'3- Datos generales'!$B$4)),0)),0)</f>
        <v>0</v>
      </c>
      <c r="X14" s="21">
        <f>IF('4-Registro de activos'!$AY14="Nueva Construccion",IF($P14&gt;0,0,ROUNDUP(('4-Registro de activos'!$G14*'3- Datos generales'!$B$12*(1+'3- Datos generales'!$B$11)^(X$3-'3- Datos generales'!$B$4)),0)),0)</f>
        <v>0</v>
      </c>
      <c r="Y14" s="21">
        <f>IF('4-Registro de activos'!$AY14="Nueva Construccion",IF($P14&gt;0,0,ROUNDUP(('4-Registro de activos'!$G14*'3- Datos generales'!$B$12*(1+'3- Datos generales'!$B$11)^(Y$3-'3- Datos generales'!$B$4)),0)),0)</f>
        <v>0</v>
      </c>
      <c r="Z14" s="159">
        <f>IF('4-Registro de activos'!$AY14="Nueva Construccion",IF($P14&gt;0,0,ROUNDUP(('4-Registro de activos'!$G14*'3- Datos generales'!$B$12*(1+'3- Datos generales'!$B$11)^(Z$3-'3- Datos generales'!$B$4)),0)),0)</f>
        <v>0</v>
      </c>
      <c r="AA14" s="22">
        <f>IF('4-Registro de activos'!$AV14&lt;=(AA$3-'3- Datos generales'!$B$4),ROUNDUP(('4-Registro de activos'!$G14*'3- Datos generales'!$B$12*(1+'3- Datos generales'!$B$11)^(AA$3-'3- Datos generales'!$B$4)),0),0)</f>
        <v>0</v>
      </c>
      <c r="AB14" s="21">
        <f>IF('4-Registro de activos'!$AV14=(AB$3-'3- Datos generales'!$B$4),ROUNDUP(('4-Registro de activos'!$G14*'3- Datos generales'!$B$12*(1+'3- Datos generales'!$B$11)^(AB$3-'3- Datos generales'!$B$4)),0),0)</f>
        <v>0</v>
      </c>
      <c r="AC14" s="21">
        <f>IF('4-Registro de activos'!$AV14=(AC$3-'3- Datos generales'!$B$4),ROUNDUP(('4-Registro de activos'!$G14*'3- Datos generales'!$B$12*(1+'3- Datos generales'!$B$11)^(AC$3-'3- Datos generales'!$B$4)),0),0)</f>
        <v>0</v>
      </c>
      <c r="AD14" s="21">
        <f>IF('4-Registro de activos'!$AV14=(AD$3-'3- Datos generales'!$B$4),ROUNDUP(('4-Registro de activos'!$G14*'3- Datos generales'!$B$12*(1+'3- Datos generales'!$B$11)^(AD$3-'3- Datos generales'!$B$4)),0),0)</f>
        <v>0</v>
      </c>
      <c r="AE14" s="21">
        <f>IF('4-Registro de activos'!$AV14=(AE$3-'3- Datos generales'!$B$4),ROUNDUP(('4-Registro de activos'!$G14*'3- Datos generales'!$B$12*(1+'3- Datos generales'!$B$11)^(AE$3-'3- Datos generales'!$B$4)),0),0)</f>
        <v>0</v>
      </c>
      <c r="AF14" s="21">
        <f>IF('4-Registro de activos'!$AV14=(AF$3-'3- Datos generales'!$B$4),ROUNDUP(('4-Registro de activos'!$G14*'3- Datos generales'!$B$12*(1+'3- Datos generales'!$B$11)^(AF$3-'3- Datos generales'!$B$4)),0),0)</f>
        <v>0</v>
      </c>
      <c r="AG14" s="21">
        <f>IF('4-Registro de activos'!$AV14=(AG$3-'3- Datos generales'!$B$4),ROUNDUP(('4-Registro de activos'!$G14*'3- Datos generales'!$B$12*(1+'3- Datos generales'!$B$11)^(AG$3-'3- Datos generales'!$B$4)),0),0)</f>
        <v>0</v>
      </c>
      <c r="AH14" s="21">
        <f>IF('4-Registro de activos'!$AV14=(AH$3-'3- Datos generales'!$B$4),ROUNDUP(('4-Registro de activos'!$G14*'3- Datos generales'!$B$12*(1+'3- Datos generales'!$B$11)^(AH$3-'3- Datos generales'!$B$4)),0),0)</f>
        <v>0</v>
      </c>
      <c r="AI14" s="21">
        <f>IF('4-Registro de activos'!$AV14=(AI$3-'3- Datos generales'!$B$4),ROUNDUP(('4-Registro de activos'!$G14*'3- Datos generales'!$B$12*(1+'3- Datos generales'!$B$11)^(AI$3-'3- Datos generales'!$B$4)),0),0)</f>
        <v>0</v>
      </c>
      <c r="AJ14" s="21">
        <f>IF('4-Registro de activos'!$AV14=(AJ$3-'3- Datos generales'!$B$4),ROUNDUP(('4-Registro de activos'!$G14*'3- Datos generales'!$B$12*(1+'3- Datos generales'!$B$11)^(AJ$3-'3- Datos generales'!$B$4)),0),0)</f>
        <v>0</v>
      </c>
      <c r="AK14" s="159">
        <f>IF('4-Registro de activos'!$AV14=(AK$3-'3- Datos generales'!$B$4),ROUNDUP(('4-Registro de activos'!$G14*'3- Datos generales'!$B$12*(1+'3- Datos generales'!$B$11)^(AK$3-'3- Datos generales'!$B$4)),0),0)</f>
        <v>0</v>
      </c>
      <c r="AL14" s="22">
        <f>IF('4-Registro de activos'!$AV14&lt;=(AL$3-'3- Datos generales'!$B$4),ROUNDUP((('4-Registro de activos'!$H14*'3- Datos generales'!$B$12)*((1+'3- Datos generales'!$B$11)^(AL$3-'3- Datos generales'!$B$4+'8 -Datos de referencia'!$B$25))),0),0)</f>
        <v>0</v>
      </c>
      <c r="AM14" s="21">
        <f>IF('4-Registro de activos'!$AV14=(AM$3-'3- Datos generales'!$B$4),ROUNDUP((('4-Registro de activos'!$H14*'3- Datos generales'!$B$12)*((1+'3- Datos generales'!$B$11)^(AM$3-'3- Datos generales'!$B$4+'8 -Datos de referencia'!$B$25))),0),0)</f>
        <v>0</v>
      </c>
      <c r="AN14" s="21">
        <f>IF('4-Registro de activos'!$AV14=(AN$3-'3- Datos generales'!$B$4),ROUNDUP((('4-Registro de activos'!$H14*'3- Datos generales'!$B$12)*((1+'3- Datos generales'!$B$11)^(AN$3-'3- Datos generales'!$B$4+'8 -Datos de referencia'!$B$25))),0),0)</f>
        <v>0</v>
      </c>
      <c r="AO14" s="21">
        <f>IF('4-Registro de activos'!$AV14=(AO$3-'3- Datos generales'!$B$4),ROUNDUP((('4-Registro de activos'!$H14*'3- Datos generales'!$B$12)*((1+'3- Datos generales'!$B$11)^(AO$3-'3- Datos generales'!$B$4+'8 -Datos de referencia'!$B$25))),0),0)</f>
        <v>0</v>
      </c>
      <c r="AP14" s="21">
        <f>IF('4-Registro de activos'!$AV14=(AP$3-'3- Datos generales'!$B$4),ROUNDUP((('4-Registro de activos'!$H14*'3- Datos generales'!$B$12)*((1+'3- Datos generales'!$B$11)^(AP$3-'3- Datos generales'!$B$4+'8 -Datos de referencia'!$B$25))),0),0)</f>
        <v>0</v>
      </c>
      <c r="AQ14" s="21">
        <f>IF('4-Registro de activos'!$AV14=(AQ$3-'3- Datos generales'!$B$4),ROUNDUP((('4-Registro de activos'!$H14*'3- Datos generales'!$B$12)*((1+'3- Datos generales'!$B$11)^(AQ$3-'3- Datos generales'!$B$4+'8 -Datos de referencia'!$B$25))),0),0)</f>
        <v>0</v>
      </c>
      <c r="AR14" s="21">
        <f>IF('4-Registro de activos'!$AV14=(AR$3-'3- Datos generales'!$B$4),ROUNDUP((('4-Registro de activos'!$H14*'3- Datos generales'!$B$12)*((1+'3- Datos generales'!$B$11)^(AR$3-'3- Datos generales'!$B$4+'8 -Datos de referencia'!$B$25))),0),0)</f>
        <v>0</v>
      </c>
      <c r="AS14" s="21">
        <f>IF('4-Registro de activos'!$AV14=(AS$3-'3- Datos generales'!$B$4),ROUNDUP((('4-Registro de activos'!$H14*'3- Datos generales'!$B$12)*((1+'3- Datos generales'!$B$11)^(AS$3-'3- Datos generales'!$B$4+'8 -Datos de referencia'!$B$25))),0),0)</f>
        <v>0</v>
      </c>
      <c r="AT14" s="21">
        <f>IF('4-Registro de activos'!$AV14=(AT$3-'3- Datos generales'!$B$4),ROUNDUP((('4-Registro de activos'!$H14*'3- Datos generales'!$B$12)*((1+'3- Datos generales'!$B$11)^(AT$3-'3- Datos generales'!$B$4+'8 -Datos de referencia'!$B$25))),0),0)</f>
        <v>0</v>
      </c>
      <c r="AU14" s="21">
        <f>IF('4-Registro de activos'!$AV14=(AU$3-'3- Datos generales'!$B$4),ROUNDUP((('4-Registro de activos'!$H14*'3- Datos generales'!$B$12)*((1+'3- Datos generales'!$B$11)^(AU$3-'3- Datos generales'!$B$4+'8 -Datos de referencia'!$B$25))),0),0)</f>
        <v>0</v>
      </c>
      <c r="AV14" s="159">
        <f>IF('4-Registro de activos'!$AV14=(AV$3-'3- Datos generales'!$B$4),ROUNDUP((('4-Registro de activos'!$H14*'3- Datos generales'!$B$12)*((1+'3- Datos generales'!$B$11)^(AV$3-'3- Datos generales'!$B$4+'8 -Datos de referencia'!$B$25))),0),0)</f>
        <v>0</v>
      </c>
      <c r="AW14" s="23">
        <f>IF(P14&gt;0,($M14*(1+'3- Datos generales'!$B$5)^('5-Proyección inversiones'!AW$3-'3- Datos generales'!$B$4))*(P14*((1+'3- Datos generales'!$B$11)^(AW$3-'3- Datos generales'!$B$4+'8 -Datos de referencia'!$B$25))),0)</f>
        <v>0</v>
      </c>
      <c r="AX14" s="20">
        <f>IF(Q14&gt;0,($M14*(1+'3- Datos generales'!$B$5)^(AX$3-'3- Datos generales'!$B$4))*(Q14*((1+'3- Datos generales'!$B$11)^('5-Proyección inversiones'!AX$3-'3- Datos generales'!$B$4+'8 -Datos de referencia'!$B$25))),0)</f>
        <v>0</v>
      </c>
      <c r="AY14" s="20">
        <f>IF(R14&gt;0,($M14*(1+'3- Datos generales'!$B$5)^(AY$3-'3- Datos generales'!$B$4))*(R14*((1+'3- Datos generales'!$B$11)^('5-Proyección inversiones'!AY$3-'3- Datos generales'!$B$4+'8 -Datos de referencia'!$B$25))),0)</f>
        <v>0</v>
      </c>
      <c r="AZ14" s="20">
        <f>IF(S14&gt;0,($M14*(1+'3- Datos generales'!$B$5)^(AZ$3-'3- Datos generales'!$B$4))*(S14*((1+'3- Datos generales'!$B$11)^('5-Proyección inversiones'!AZ$3-'3- Datos generales'!$B$4+'8 -Datos de referencia'!$B$25))),0)</f>
        <v>0</v>
      </c>
      <c r="BA14" s="20">
        <f>IF(T14&gt;0,($M14*(1+'3- Datos generales'!$B$5)^(BA$3-'3- Datos generales'!$B$4))*(T14*((1+'3- Datos generales'!$B$11)^('5-Proyección inversiones'!BA$3-'3- Datos generales'!$B$4+'8 -Datos de referencia'!$B$25))),0)</f>
        <v>0</v>
      </c>
      <c r="BB14" s="20">
        <f>IF(U14&gt;0,($M14*(1+'3- Datos generales'!$B$5)^(BB$3-'3- Datos generales'!$B$4))*(U14*((1+'3- Datos generales'!$B$11)^('5-Proyección inversiones'!BB$3-'3- Datos generales'!$B$4+'8 -Datos de referencia'!$B$25))),0)</f>
        <v>0</v>
      </c>
      <c r="BC14" s="20">
        <f>IF(V14&gt;0,($M14*(1+'3- Datos generales'!$B$5)^(BC$3-'3- Datos generales'!$B$4))*(V14*((1+'3- Datos generales'!$B$11)^('5-Proyección inversiones'!BC$3-'3- Datos generales'!$B$4+'8 -Datos de referencia'!$B$25))),0)</f>
        <v>0</v>
      </c>
      <c r="BD14" s="20">
        <f>IF(W14&gt;0,($M14*(1+'3- Datos generales'!$B$5)^(BD$3-'3- Datos generales'!$B$4))*(W14*((1+'3- Datos generales'!$B$11)^('5-Proyección inversiones'!BD$3-'3- Datos generales'!$B$4+'8 -Datos de referencia'!$B$25))),0)</f>
        <v>0</v>
      </c>
      <c r="BE14" s="20">
        <f>IF(X14&gt;0,($M14*(1+'3- Datos generales'!$B$5)^(BE$3-'3- Datos generales'!$B$4))*(X14*((1+'3- Datos generales'!$B$11)^('5-Proyección inversiones'!BE$3-'3- Datos generales'!$B$4+'8 -Datos de referencia'!$B$25))),0)</f>
        <v>0</v>
      </c>
      <c r="BF14" s="20">
        <f>IF(Y14&gt;0,($M14*(1+'3- Datos generales'!$B$5)^(BF$3-'3- Datos generales'!$B$4))*(Y14*((1+'3- Datos generales'!$B$11)^('5-Proyección inversiones'!BF$3-'3- Datos generales'!$B$4+'8 -Datos de referencia'!$B$25))),0)</f>
        <v>0</v>
      </c>
      <c r="BG14" s="155">
        <f>IF(Z14&gt;0,($M14*(1+'3- Datos generales'!$B$5)^(BG$3-'3- Datos generales'!$B$4))*(Z14*((1+'3- Datos generales'!$B$11)^('5-Proyección inversiones'!BG$3-'3- Datos generales'!$B$4+'8 -Datos de referencia'!$B$25))),0)</f>
        <v>0</v>
      </c>
      <c r="BH14" s="23">
        <f>IF(AA14&gt;0,($N14*(1+'3- Datos generales'!$B$5)^(BH$3-'3- Datos generales'!$B$4))*(AA14*((1+'3- Datos generales'!$B$11)^('5-Proyección inversiones'!BH$3-'3- Datos generales'!$B$4+'8 -Datos de referencia'!$B$25))),0)</f>
        <v>0</v>
      </c>
      <c r="BI14" s="20">
        <f>IF(AB14&gt;0,$N14*((1+'3- Datos generales'!$B$5)^(BI$3-'3- Datos generales'!$B$4))*(AB14*((1+'3- Datos generales'!$B$11)^('5-Proyección inversiones'!BI$3-'3- Datos generales'!$B$4+'8 -Datos de referencia'!$B$25))),0)</f>
        <v>0</v>
      </c>
      <c r="BJ14" s="20">
        <f>IF(AC14&gt;0,$N14*((1+'3- Datos generales'!$B$5)^(BJ$3-'3- Datos generales'!$B$4))*(AC14*((1+'3- Datos generales'!$B$11)^('5-Proyección inversiones'!BJ$3-'3- Datos generales'!$B$4+'8 -Datos de referencia'!$B$25))),0)</f>
        <v>0</v>
      </c>
      <c r="BK14" s="20">
        <f>IF(AD14&gt;0,$N14*((1+'3- Datos generales'!$B$5)^(BK$3-'3- Datos generales'!$B$4))*(AD14*((1+'3- Datos generales'!$B$11)^('5-Proyección inversiones'!BK$3-'3- Datos generales'!$B$4+'8 -Datos de referencia'!$B$25))),0)</f>
        <v>0</v>
      </c>
      <c r="BL14" s="20">
        <f>IF(AE14&gt;0,$N14*((1+'3- Datos generales'!$B$5)^(BL$3-'3- Datos generales'!$B$4))*(AE14*((1+'3- Datos generales'!$B$11)^('5-Proyección inversiones'!BL$3-'3- Datos generales'!$B$4+'8 -Datos de referencia'!$B$25))),0)</f>
        <v>0</v>
      </c>
      <c r="BM14" s="20">
        <f>IF(AF14&gt;0,$N14*((1+'3- Datos generales'!$B$5)^(BM$3-'3- Datos generales'!$B$4))*(AF14*((1+'3- Datos generales'!$B$11)^('5-Proyección inversiones'!BM$3-'3- Datos generales'!$B$4+'8 -Datos de referencia'!$B$25))),0)</f>
        <v>0</v>
      </c>
      <c r="BN14" s="20">
        <f>IF(AG14&gt;0,$N14*((1+'3- Datos generales'!$B$5)^(BN$3-'3- Datos generales'!$B$4))*(AG14*((1+'3- Datos generales'!$B$11)^('5-Proyección inversiones'!BN$3-'3- Datos generales'!$B$4+'8 -Datos de referencia'!$B$25))),0)</f>
        <v>0</v>
      </c>
      <c r="BO14" s="20">
        <f>IF(AH14&gt;0,$N14*((1+'3- Datos generales'!$B$5)^(BO$3-'3- Datos generales'!$B$4))*(AH14*((1+'3- Datos generales'!$B$11)^('5-Proyección inversiones'!BO$3-'3- Datos generales'!$B$4+'8 -Datos de referencia'!$B$25))),0)</f>
        <v>0</v>
      </c>
      <c r="BP14" s="20">
        <f>IF(AI14&gt;0,$N14*((1+'3- Datos generales'!$B$5)^(BP$3-'3- Datos generales'!$B$4))*(AI14*((1+'3- Datos generales'!$B$11)^('5-Proyección inversiones'!BP$3-'3- Datos generales'!$B$4+'8 -Datos de referencia'!$B$25))),0)</f>
        <v>0</v>
      </c>
      <c r="BQ14" s="20">
        <f>IF(AJ14&gt;0,$N14*((1+'3- Datos generales'!$B$5)^(BQ$3-'3- Datos generales'!$B$4))*(AJ14*((1+'3- Datos generales'!$B$11)^('5-Proyección inversiones'!BQ$3-'3- Datos generales'!$B$4+'8 -Datos de referencia'!$B$25))),0)</f>
        <v>0</v>
      </c>
      <c r="BR14" s="155">
        <f>IF(AK14&gt;0,$N14*((1+'3- Datos generales'!$B$5)^(BR$3-'3- Datos generales'!$B$4))*(AK14*((1+'3- Datos generales'!$B$11)^('5-Proyección inversiones'!BR$3-'3- Datos generales'!$B$4+'8 -Datos de referencia'!$B$25))),0)</f>
        <v>0</v>
      </c>
      <c r="BS14" s="23">
        <f>IF(AL14&gt;0,AL14*($O14*(1+'3- Datos generales'!$B$5)^(BH$3-'3- Datos generales'!$B$4)),0)</f>
        <v>0</v>
      </c>
      <c r="BT14" s="20">
        <f>IF(AM14&gt;0,AM14*($O14*(1+'3- Datos generales'!$B$5)^(BT$3-'3- Datos generales'!$B$4)),0)</f>
        <v>0</v>
      </c>
      <c r="BU14" s="20">
        <f>IF(AN14&gt;0,AN14*($O14*(1+'3- Datos generales'!$B$5)^(BU$3-'3- Datos generales'!$B$4)),0)</f>
        <v>0</v>
      </c>
      <c r="BV14" s="20">
        <f>IF(AO14&gt;0,AO14*($O14*(1+'3- Datos generales'!$B$5)^(BV$3-'3- Datos generales'!$B$4)),0)</f>
        <v>0</v>
      </c>
      <c r="BW14" s="20">
        <f>IF(AP14&gt;0,AP14*($O14*(1+'3- Datos generales'!$B$5)^(BW$3-'3- Datos generales'!$B$4)),0)</f>
        <v>0</v>
      </c>
      <c r="BX14" s="20">
        <f>IF(AQ14&gt;0,AQ14*($O14*(1+'3- Datos generales'!$B$5)^(BX$3-'3- Datos generales'!$B$4)),0)</f>
        <v>0</v>
      </c>
      <c r="BY14" s="20">
        <f>IF(AR14&gt;0,AR14*($O14*(1+'3- Datos generales'!$B$5)^(BY$3-'3- Datos generales'!$B$4)),0)</f>
        <v>0</v>
      </c>
      <c r="BZ14" s="20">
        <f>IF(AS14&gt;0,AS14*($O14*(1+'3- Datos generales'!$B$5)^(BZ$3-'3- Datos generales'!$B$4)),0)</f>
        <v>0</v>
      </c>
      <c r="CA14" s="20">
        <f>IF(AT14&gt;0,AT14*($O14*(1+'3- Datos generales'!$B$5)^(CA$3-'3- Datos generales'!$B$4)),0)</f>
        <v>0</v>
      </c>
      <c r="CB14" s="20">
        <f>IF(AU14&gt;0,AU14*($O14*(1+'3- Datos generales'!$B$5)^(CB$3-'3- Datos generales'!$B$4)),0)</f>
        <v>0</v>
      </c>
      <c r="CC14" s="155">
        <f>IF(AV14&gt;0,AV14*($O14*(1+'3- Datos generales'!$B$5)^(CC$3-'3- Datos generales'!$B$4)),0)</f>
        <v>0</v>
      </c>
    </row>
    <row r="15" spans="1:81" x14ac:dyDescent="0.25">
      <c r="A15" s="38"/>
      <c r="B15" s="14"/>
      <c r="C15" s="14">
        <f>'4-Registro de activos'!C15</f>
        <v>0</v>
      </c>
      <c r="D15" s="14">
        <f>'4-Registro de activos'!D15</f>
        <v>0</v>
      </c>
      <c r="E15" s="14">
        <f>'4-Registro de activos'!E15</f>
        <v>0</v>
      </c>
      <c r="F15" s="14">
        <f>'4-Registro de activos'!F15</f>
        <v>0</v>
      </c>
      <c r="G15" s="14">
        <f>'4-Registro de activos'!G15</f>
        <v>0</v>
      </c>
      <c r="H15" s="26">
        <f>'4-Registro de activos'!H15</f>
        <v>0</v>
      </c>
      <c r="I15" s="15" t="str">
        <f>'4-Registro de activos'!AV15</f>
        <v>n/a</v>
      </c>
      <c r="J15" s="14" t="str">
        <f>'4-Registro de activos'!AW15</f>
        <v>Bajo Riesgo</v>
      </c>
      <c r="K15" s="14" t="str">
        <f>'4-Registro de activos'!AX15</f>
        <v>n/a</v>
      </c>
      <c r="L15" s="14" t="str">
        <f>'4-Registro de activos'!AY15</f>
        <v>n/a</v>
      </c>
      <c r="M15" s="66">
        <f>IF('4-Registro de activos'!K15="Sistema no mejorado",AVERAGE('3- Datos generales'!$D$20:$D$21),0)</f>
        <v>0</v>
      </c>
      <c r="N15" s="20" t="str">
        <f>IF('4-Registro de activos'!K15="Sistema no mejorado",0,IF('4-Registro de activos'!I15="sin dato","n/a",IF('4-Registro de activos'!I15="otro","n/a",VLOOKUP('4-Registro de activos'!I15,'3- Datos generales'!$A$23:$D$24,4,0))))</f>
        <v>n/a</v>
      </c>
      <c r="O15" s="155" t="str">
        <f>IF('4-Registro de activos'!K15="Sistema no mejorado",0,IF('4-Registro de activos'!I15="sin dato","n/a",IF('4-Registro de activos'!I15="otro","n/a",VLOOKUP('4-Registro de activos'!I15,'3- Datos generales'!$A$26:$D$27,4,0))))</f>
        <v>n/a</v>
      </c>
      <c r="P15" s="22">
        <f>IF('4-Registro de activos'!$AY15="Nueva Construccion",ROUNDUP(('4-Registro de activos'!$G15*'3- Datos generales'!$B$12*(1+'3- Datos generales'!$B$11)^(P$3-'3- Datos generales'!$B$4)),0),0)</f>
        <v>0</v>
      </c>
      <c r="Q15" s="21">
        <f>IF('4-Registro de activos'!$AY15="Nueva Construccion",IF($P15&gt;0,0,ROUNDUP(('4-Registro de activos'!$G15*'3- Datos generales'!$B$12*(1+'3- Datos generales'!$B$11)^(Q$3-'3- Datos generales'!$B$4)),0)),0)</f>
        <v>0</v>
      </c>
      <c r="R15" s="21">
        <f>IF('4-Registro de activos'!$AY15="Nueva Construccion",IF($P15&gt;0,0,ROUNDUP(('4-Registro de activos'!$G15*'3- Datos generales'!$B$12*(1+'3- Datos generales'!$B$11)^(R$3-'3- Datos generales'!$B$4)),0)),0)</f>
        <v>0</v>
      </c>
      <c r="S15" s="21">
        <f>IF('4-Registro de activos'!$AY15="Nueva Construccion",IF($P15&gt;0,0,ROUNDUP(('4-Registro de activos'!$G15*'3- Datos generales'!$B$12*(1+'3- Datos generales'!$B$11)^(S$3-'3- Datos generales'!$B$4)),0)),0)</f>
        <v>0</v>
      </c>
      <c r="T15" s="21">
        <f>IF('4-Registro de activos'!$AY15="Nueva Construccion",IF($P15&gt;0,0,ROUNDUP(('4-Registro de activos'!$G15*'3- Datos generales'!$B$12*(1+'3- Datos generales'!$B$11)^(T$3-'3- Datos generales'!$B$4)),0)),0)</f>
        <v>0</v>
      </c>
      <c r="U15" s="21">
        <f>IF('4-Registro de activos'!$AY15="Nueva Construccion",IF($P15&gt;0,0,ROUNDUP(('4-Registro de activos'!$G15*'3- Datos generales'!$B$12*(1+'3- Datos generales'!$B$11)^(U$3-'3- Datos generales'!$B$4)),0)),0)</f>
        <v>0</v>
      </c>
      <c r="V15" s="21">
        <f>IF('4-Registro de activos'!$AY15="Nueva Construccion",IF($P15&gt;0,0,ROUNDUP(('4-Registro de activos'!$G15*'3- Datos generales'!$B$12*(1+'3- Datos generales'!$B$11)^(V$3-'3- Datos generales'!$B$4)),0)),0)</f>
        <v>0</v>
      </c>
      <c r="W15" s="21">
        <f>IF('4-Registro de activos'!$AY15="Nueva Construccion",IF($P15&gt;0,0,ROUNDUP(('4-Registro de activos'!$G15*'3- Datos generales'!$B$12*(1+'3- Datos generales'!$B$11)^(W$3-'3- Datos generales'!$B$4)),0)),0)</f>
        <v>0</v>
      </c>
      <c r="X15" s="21">
        <f>IF('4-Registro de activos'!$AY15="Nueva Construccion",IF($P15&gt;0,0,ROUNDUP(('4-Registro de activos'!$G15*'3- Datos generales'!$B$12*(1+'3- Datos generales'!$B$11)^(X$3-'3- Datos generales'!$B$4)),0)),0)</f>
        <v>0</v>
      </c>
      <c r="Y15" s="21">
        <f>IF('4-Registro de activos'!$AY15="Nueva Construccion",IF($P15&gt;0,0,ROUNDUP(('4-Registro de activos'!$G15*'3- Datos generales'!$B$12*(1+'3- Datos generales'!$B$11)^(Y$3-'3- Datos generales'!$B$4)),0)),0)</f>
        <v>0</v>
      </c>
      <c r="Z15" s="159">
        <f>IF('4-Registro de activos'!$AY15="Nueva Construccion",IF($P15&gt;0,0,ROUNDUP(('4-Registro de activos'!$G15*'3- Datos generales'!$B$12*(1+'3- Datos generales'!$B$11)^(Z$3-'3- Datos generales'!$B$4)),0)),0)</f>
        <v>0</v>
      </c>
      <c r="AA15" s="22">
        <f>IF('4-Registro de activos'!$AV15&lt;=(AA$3-'3- Datos generales'!$B$4),ROUNDUP(('4-Registro de activos'!$G15*'3- Datos generales'!$B$12*(1+'3- Datos generales'!$B$11)^(AA$3-'3- Datos generales'!$B$4)),0),0)</f>
        <v>0</v>
      </c>
      <c r="AB15" s="21">
        <f>IF('4-Registro de activos'!$AV15=(AB$3-'3- Datos generales'!$B$4),ROUNDUP(('4-Registro de activos'!$G15*'3- Datos generales'!$B$12*(1+'3- Datos generales'!$B$11)^(AB$3-'3- Datos generales'!$B$4)),0),0)</f>
        <v>0</v>
      </c>
      <c r="AC15" s="21">
        <f>IF('4-Registro de activos'!$AV15=(AC$3-'3- Datos generales'!$B$4),ROUNDUP(('4-Registro de activos'!$G15*'3- Datos generales'!$B$12*(1+'3- Datos generales'!$B$11)^(AC$3-'3- Datos generales'!$B$4)),0),0)</f>
        <v>0</v>
      </c>
      <c r="AD15" s="21">
        <f>IF('4-Registro de activos'!$AV15=(AD$3-'3- Datos generales'!$B$4),ROUNDUP(('4-Registro de activos'!$G15*'3- Datos generales'!$B$12*(1+'3- Datos generales'!$B$11)^(AD$3-'3- Datos generales'!$B$4)),0),0)</f>
        <v>0</v>
      </c>
      <c r="AE15" s="21">
        <f>IF('4-Registro de activos'!$AV15=(AE$3-'3- Datos generales'!$B$4),ROUNDUP(('4-Registro de activos'!$G15*'3- Datos generales'!$B$12*(1+'3- Datos generales'!$B$11)^(AE$3-'3- Datos generales'!$B$4)),0),0)</f>
        <v>0</v>
      </c>
      <c r="AF15" s="21">
        <f>IF('4-Registro de activos'!$AV15=(AF$3-'3- Datos generales'!$B$4),ROUNDUP(('4-Registro de activos'!$G15*'3- Datos generales'!$B$12*(1+'3- Datos generales'!$B$11)^(AF$3-'3- Datos generales'!$B$4)),0),0)</f>
        <v>0</v>
      </c>
      <c r="AG15" s="21">
        <f>IF('4-Registro de activos'!$AV15=(AG$3-'3- Datos generales'!$B$4),ROUNDUP(('4-Registro de activos'!$G15*'3- Datos generales'!$B$12*(1+'3- Datos generales'!$B$11)^(AG$3-'3- Datos generales'!$B$4)),0),0)</f>
        <v>0</v>
      </c>
      <c r="AH15" s="21">
        <f>IF('4-Registro de activos'!$AV15=(AH$3-'3- Datos generales'!$B$4),ROUNDUP(('4-Registro de activos'!$G15*'3- Datos generales'!$B$12*(1+'3- Datos generales'!$B$11)^(AH$3-'3- Datos generales'!$B$4)),0),0)</f>
        <v>0</v>
      </c>
      <c r="AI15" s="21">
        <f>IF('4-Registro de activos'!$AV15=(AI$3-'3- Datos generales'!$B$4),ROUNDUP(('4-Registro de activos'!$G15*'3- Datos generales'!$B$12*(1+'3- Datos generales'!$B$11)^(AI$3-'3- Datos generales'!$B$4)),0),0)</f>
        <v>0</v>
      </c>
      <c r="AJ15" s="21">
        <f>IF('4-Registro de activos'!$AV15=(AJ$3-'3- Datos generales'!$B$4),ROUNDUP(('4-Registro de activos'!$G15*'3- Datos generales'!$B$12*(1+'3- Datos generales'!$B$11)^(AJ$3-'3- Datos generales'!$B$4)),0),0)</f>
        <v>0</v>
      </c>
      <c r="AK15" s="159">
        <f>IF('4-Registro de activos'!$AV15=(AK$3-'3- Datos generales'!$B$4),ROUNDUP(('4-Registro de activos'!$G15*'3- Datos generales'!$B$12*(1+'3- Datos generales'!$B$11)^(AK$3-'3- Datos generales'!$B$4)),0),0)</f>
        <v>0</v>
      </c>
      <c r="AL15" s="22">
        <f>IF('4-Registro de activos'!$AV15&lt;=(AL$3-'3- Datos generales'!$B$4),ROUNDUP((('4-Registro de activos'!$H15*'3- Datos generales'!$B$12)*((1+'3- Datos generales'!$B$11)^(AL$3-'3- Datos generales'!$B$4+'8 -Datos de referencia'!$B$25))),0),0)</f>
        <v>0</v>
      </c>
      <c r="AM15" s="21">
        <f>IF('4-Registro de activos'!$AV15=(AM$3-'3- Datos generales'!$B$4),ROUNDUP((('4-Registro de activos'!$H15*'3- Datos generales'!$B$12)*((1+'3- Datos generales'!$B$11)^(AM$3-'3- Datos generales'!$B$4+'8 -Datos de referencia'!$B$25))),0),0)</f>
        <v>0</v>
      </c>
      <c r="AN15" s="21">
        <f>IF('4-Registro de activos'!$AV15=(AN$3-'3- Datos generales'!$B$4),ROUNDUP((('4-Registro de activos'!$H15*'3- Datos generales'!$B$12)*((1+'3- Datos generales'!$B$11)^(AN$3-'3- Datos generales'!$B$4+'8 -Datos de referencia'!$B$25))),0),0)</f>
        <v>0</v>
      </c>
      <c r="AO15" s="21">
        <f>IF('4-Registro de activos'!$AV15=(AO$3-'3- Datos generales'!$B$4),ROUNDUP((('4-Registro de activos'!$H15*'3- Datos generales'!$B$12)*((1+'3- Datos generales'!$B$11)^(AO$3-'3- Datos generales'!$B$4+'8 -Datos de referencia'!$B$25))),0),0)</f>
        <v>0</v>
      </c>
      <c r="AP15" s="21">
        <f>IF('4-Registro de activos'!$AV15=(AP$3-'3- Datos generales'!$B$4),ROUNDUP((('4-Registro de activos'!$H15*'3- Datos generales'!$B$12)*((1+'3- Datos generales'!$B$11)^(AP$3-'3- Datos generales'!$B$4+'8 -Datos de referencia'!$B$25))),0),0)</f>
        <v>0</v>
      </c>
      <c r="AQ15" s="21">
        <f>IF('4-Registro de activos'!$AV15=(AQ$3-'3- Datos generales'!$B$4),ROUNDUP((('4-Registro de activos'!$H15*'3- Datos generales'!$B$12)*((1+'3- Datos generales'!$B$11)^(AQ$3-'3- Datos generales'!$B$4+'8 -Datos de referencia'!$B$25))),0),0)</f>
        <v>0</v>
      </c>
      <c r="AR15" s="21">
        <f>IF('4-Registro de activos'!$AV15=(AR$3-'3- Datos generales'!$B$4),ROUNDUP((('4-Registro de activos'!$H15*'3- Datos generales'!$B$12)*((1+'3- Datos generales'!$B$11)^(AR$3-'3- Datos generales'!$B$4+'8 -Datos de referencia'!$B$25))),0),0)</f>
        <v>0</v>
      </c>
      <c r="AS15" s="21">
        <f>IF('4-Registro de activos'!$AV15=(AS$3-'3- Datos generales'!$B$4),ROUNDUP((('4-Registro de activos'!$H15*'3- Datos generales'!$B$12)*((1+'3- Datos generales'!$B$11)^(AS$3-'3- Datos generales'!$B$4+'8 -Datos de referencia'!$B$25))),0),0)</f>
        <v>0</v>
      </c>
      <c r="AT15" s="21">
        <f>IF('4-Registro de activos'!$AV15=(AT$3-'3- Datos generales'!$B$4),ROUNDUP((('4-Registro de activos'!$H15*'3- Datos generales'!$B$12)*((1+'3- Datos generales'!$B$11)^(AT$3-'3- Datos generales'!$B$4+'8 -Datos de referencia'!$B$25))),0),0)</f>
        <v>0</v>
      </c>
      <c r="AU15" s="21">
        <f>IF('4-Registro de activos'!$AV15=(AU$3-'3- Datos generales'!$B$4),ROUNDUP((('4-Registro de activos'!$H15*'3- Datos generales'!$B$12)*((1+'3- Datos generales'!$B$11)^(AU$3-'3- Datos generales'!$B$4+'8 -Datos de referencia'!$B$25))),0),0)</f>
        <v>0</v>
      </c>
      <c r="AV15" s="159">
        <f>IF('4-Registro de activos'!$AV15=(AV$3-'3- Datos generales'!$B$4),ROUNDUP((('4-Registro de activos'!$H15*'3- Datos generales'!$B$12)*((1+'3- Datos generales'!$B$11)^(AV$3-'3- Datos generales'!$B$4+'8 -Datos de referencia'!$B$25))),0),0)</f>
        <v>0</v>
      </c>
      <c r="AW15" s="23">
        <f>IF(P15&gt;0,($M15*(1+'3- Datos generales'!$B$5)^('5-Proyección inversiones'!AW$3-'3- Datos generales'!$B$4))*(P15*((1+'3- Datos generales'!$B$11)^(AW$3-'3- Datos generales'!$B$4+'8 -Datos de referencia'!$B$25))),0)</f>
        <v>0</v>
      </c>
      <c r="AX15" s="20">
        <f>IF(Q15&gt;0,($M15*(1+'3- Datos generales'!$B$5)^(AX$3-'3- Datos generales'!$B$4))*(Q15*((1+'3- Datos generales'!$B$11)^('5-Proyección inversiones'!AX$3-'3- Datos generales'!$B$4+'8 -Datos de referencia'!$B$25))),0)</f>
        <v>0</v>
      </c>
      <c r="AY15" s="20">
        <f>IF(R15&gt;0,($M15*(1+'3- Datos generales'!$B$5)^(AY$3-'3- Datos generales'!$B$4))*(R15*((1+'3- Datos generales'!$B$11)^('5-Proyección inversiones'!AY$3-'3- Datos generales'!$B$4+'8 -Datos de referencia'!$B$25))),0)</f>
        <v>0</v>
      </c>
      <c r="AZ15" s="20">
        <f>IF(S15&gt;0,($M15*(1+'3- Datos generales'!$B$5)^(AZ$3-'3- Datos generales'!$B$4))*(S15*((1+'3- Datos generales'!$B$11)^('5-Proyección inversiones'!AZ$3-'3- Datos generales'!$B$4+'8 -Datos de referencia'!$B$25))),0)</f>
        <v>0</v>
      </c>
      <c r="BA15" s="20">
        <f>IF(T15&gt;0,($M15*(1+'3- Datos generales'!$B$5)^(BA$3-'3- Datos generales'!$B$4))*(T15*((1+'3- Datos generales'!$B$11)^('5-Proyección inversiones'!BA$3-'3- Datos generales'!$B$4+'8 -Datos de referencia'!$B$25))),0)</f>
        <v>0</v>
      </c>
      <c r="BB15" s="20">
        <f>IF(U15&gt;0,($M15*(1+'3- Datos generales'!$B$5)^(BB$3-'3- Datos generales'!$B$4))*(U15*((1+'3- Datos generales'!$B$11)^('5-Proyección inversiones'!BB$3-'3- Datos generales'!$B$4+'8 -Datos de referencia'!$B$25))),0)</f>
        <v>0</v>
      </c>
      <c r="BC15" s="20">
        <f>IF(V15&gt;0,($M15*(1+'3- Datos generales'!$B$5)^(BC$3-'3- Datos generales'!$B$4))*(V15*((1+'3- Datos generales'!$B$11)^('5-Proyección inversiones'!BC$3-'3- Datos generales'!$B$4+'8 -Datos de referencia'!$B$25))),0)</f>
        <v>0</v>
      </c>
      <c r="BD15" s="20">
        <f>IF(W15&gt;0,($M15*(1+'3- Datos generales'!$B$5)^(BD$3-'3- Datos generales'!$B$4))*(W15*((1+'3- Datos generales'!$B$11)^('5-Proyección inversiones'!BD$3-'3- Datos generales'!$B$4+'8 -Datos de referencia'!$B$25))),0)</f>
        <v>0</v>
      </c>
      <c r="BE15" s="20">
        <f>IF(X15&gt;0,($M15*(1+'3- Datos generales'!$B$5)^(BE$3-'3- Datos generales'!$B$4))*(X15*((1+'3- Datos generales'!$B$11)^('5-Proyección inversiones'!BE$3-'3- Datos generales'!$B$4+'8 -Datos de referencia'!$B$25))),0)</f>
        <v>0</v>
      </c>
      <c r="BF15" s="20">
        <f>IF(Y15&gt;0,($M15*(1+'3- Datos generales'!$B$5)^(BF$3-'3- Datos generales'!$B$4))*(Y15*((1+'3- Datos generales'!$B$11)^('5-Proyección inversiones'!BF$3-'3- Datos generales'!$B$4+'8 -Datos de referencia'!$B$25))),0)</f>
        <v>0</v>
      </c>
      <c r="BG15" s="155">
        <f>IF(Z15&gt;0,($M15*(1+'3- Datos generales'!$B$5)^(BG$3-'3- Datos generales'!$B$4))*(Z15*((1+'3- Datos generales'!$B$11)^('5-Proyección inversiones'!BG$3-'3- Datos generales'!$B$4+'8 -Datos de referencia'!$B$25))),0)</f>
        <v>0</v>
      </c>
      <c r="BH15" s="23">
        <f>IF(AA15&gt;0,($N15*(1+'3- Datos generales'!$B$5)^(BH$3-'3- Datos generales'!$B$4))*(AA15*((1+'3- Datos generales'!$B$11)^('5-Proyección inversiones'!BH$3-'3- Datos generales'!$B$4+'8 -Datos de referencia'!$B$25))),0)</f>
        <v>0</v>
      </c>
      <c r="BI15" s="20">
        <f>IF(AB15&gt;0,$N15*((1+'3- Datos generales'!$B$5)^(BI$3-'3- Datos generales'!$B$4))*(AB15*((1+'3- Datos generales'!$B$11)^('5-Proyección inversiones'!BI$3-'3- Datos generales'!$B$4+'8 -Datos de referencia'!$B$25))),0)</f>
        <v>0</v>
      </c>
      <c r="BJ15" s="20">
        <f>IF(AC15&gt;0,$N15*((1+'3- Datos generales'!$B$5)^(BJ$3-'3- Datos generales'!$B$4))*(AC15*((1+'3- Datos generales'!$B$11)^('5-Proyección inversiones'!BJ$3-'3- Datos generales'!$B$4+'8 -Datos de referencia'!$B$25))),0)</f>
        <v>0</v>
      </c>
      <c r="BK15" s="20">
        <f>IF(AD15&gt;0,$N15*((1+'3- Datos generales'!$B$5)^(BK$3-'3- Datos generales'!$B$4))*(AD15*((1+'3- Datos generales'!$B$11)^('5-Proyección inversiones'!BK$3-'3- Datos generales'!$B$4+'8 -Datos de referencia'!$B$25))),0)</f>
        <v>0</v>
      </c>
      <c r="BL15" s="20">
        <f>IF(AE15&gt;0,$N15*((1+'3- Datos generales'!$B$5)^(BL$3-'3- Datos generales'!$B$4))*(AE15*((1+'3- Datos generales'!$B$11)^('5-Proyección inversiones'!BL$3-'3- Datos generales'!$B$4+'8 -Datos de referencia'!$B$25))),0)</f>
        <v>0</v>
      </c>
      <c r="BM15" s="20">
        <f>IF(AF15&gt;0,$N15*((1+'3- Datos generales'!$B$5)^(BM$3-'3- Datos generales'!$B$4))*(AF15*((1+'3- Datos generales'!$B$11)^('5-Proyección inversiones'!BM$3-'3- Datos generales'!$B$4+'8 -Datos de referencia'!$B$25))),0)</f>
        <v>0</v>
      </c>
      <c r="BN15" s="20">
        <f>IF(AG15&gt;0,$N15*((1+'3- Datos generales'!$B$5)^(BN$3-'3- Datos generales'!$B$4))*(AG15*((1+'3- Datos generales'!$B$11)^('5-Proyección inversiones'!BN$3-'3- Datos generales'!$B$4+'8 -Datos de referencia'!$B$25))),0)</f>
        <v>0</v>
      </c>
      <c r="BO15" s="20">
        <f>IF(AH15&gt;0,$N15*((1+'3- Datos generales'!$B$5)^(BO$3-'3- Datos generales'!$B$4))*(AH15*((1+'3- Datos generales'!$B$11)^('5-Proyección inversiones'!BO$3-'3- Datos generales'!$B$4+'8 -Datos de referencia'!$B$25))),0)</f>
        <v>0</v>
      </c>
      <c r="BP15" s="20">
        <f>IF(AI15&gt;0,$N15*((1+'3- Datos generales'!$B$5)^(BP$3-'3- Datos generales'!$B$4))*(AI15*((1+'3- Datos generales'!$B$11)^('5-Proyección inversiones'!BP$3-'3- Datos generales'!$B$4+'8 -Datos de referencia'!$B$25))),0)</f>
        <v>0</v>
      </c>
      <c r="BQ15" s="20">
        <f>IF(AJ15&gt;0,$N15*((1+'3- Datos generales'!$B$5)^(BQ$3-'3- Datos generales'!$B$4))*(AJ15*((1+'3- Datos generales'!$B$11)^('5-Proyección inversiones'!BQ$3-'3- Datos generales'!$B$4+'8 -Datos de referencia'!$B$25))),0)</f>
        <v>0</v>
      </c>
      <c r="BR15" s="155">
        <f>IF(AK15&gt;0,$N15*((1+'3- Datos generales'!$B$5)^(BR$3-'3- Datos generales'!$B$4))*(AK15*((1+'3- Datos generales'!$B$11)^('5-Proyección inversiones'!BR$3-'3- Datos generales'!$B$4+'8 -Datos de referencia'!$B$25))),0)</f>
        <v>0</v>
      </c>
      <c r="BS15" s="23">
        <f>IF(AL15&gt;0,AL15*($O15*(1+'3- Datos generales'!$B$5)^(BH$3-'3- Datos generales'!$B$4)),0)</f>
        <v>0</v>
      </c>
      <c r="BT15" s="20">
        <f>IF(AM15&gt;0,AM15*($O15*(1+'3- Datos generales'!$B$5)^(BT$3-'3- Datos generales'!$B$4)),0)</f>
        <v>0</v>
      </c>
      <c r="BU15" s="20">
        <f>IF(AN15&gt;0,AN15*($O15*(1+'3- Datos generales'!$B$5)^(BU$3-'3- Datos generales'!$B$4)),0)</f>
        <v>0</v>
      </c>
      <c r="BV15" s="20">
        <f>IF(AO15&gt;0,AO15*($O15*(1+'3- Datos generales'!$B$5)^(BV$3-'3- Datos generales'!$B$4)),0)</f>
        <v>0</v>
      </c>
      <c r="BW15" s="20">
        <f>IF(AP15&gt;0,AP15*($O15*(1+'3- Datos generales'!$B$5)^(BW$3-'3- Datos generales'!$B$4)),0)</f>
        <v>0</v>
      </c>
      <c r="BX15" s="20">
        <f>IF(AQ15&gt;0,AQ15*($O15*(1+'3- Datos generales'!$B$5)^(BX$3-'3- Datos generales'!$B$4)),0)</f>
        <v>0</v>
      </c>
      <c r="BY15" s="20">
        <f>IF(AR15&gt;0,AR15*($O15*(1+'3- Datos generales'!$B$5)^(BY$3-'3- Datos generales'!$B$4)),0)</f>
        <v>0</v>
      </c>
      <c r="BZ15" s="20">
        <f>IF(AS15&gt;0,AS15*($O15*(1+'3- Datos generales'!$B$5)^(BZ$3-'3- Datos generales'!$B$4)),0)</f>
        <v>0</v>
      </c>
      <c r="CA15" s="20">
        <f>IF(AT15&gt;0,AT15*($O15*(1+'3- Datos generales'!$B$5)^(CA$3-'3- Datos generales'!$B$4)),0)</f>
        <v>0</v>
      </c>
      <c r="CB15" s="20">
        <f>IF(AU15&gt;0,AU15*($O15*(1+'3- Datos generales'!$B$5)^(CB$3-'3- Datos generales'!$B$4)),0)</f>
        <v>0</v>
      </c>
      <c r="CC15" s="155">
        <f>IF(AV15&gt;0,AV15*($O15*(1+'3- Datos generales'!$B$5)^(CC$3-'3- Datos generales'!$B$4)),0)</f>
        <v>0</v>
      </c>
    </row>
    <row r="16" spans="1:81" x14ac:dyDescent="0.25">
      <c r="A16" s="38"/>
      <c r="B16" s="14"/>
      <c r="C16" s="14">
        <f>'4-Registro de activos'!C16</f>
        <v>0</v>
      </c>
      <c r="D16" s="14">
        <f>'4-Registro de activos'!D16</f>
        <v>0</v>
      </c>
      <c r="E16" s="14">
        <f>'4-Registro de activos'!E16</f>
        <v>0</v>
      </c>
      <c r="F16" s="14">
        <f>'4-Registro de activos'!F16</f>
        <v>0</v>
      </c>
      <c r="G16" s="14">
        <f>'4-Registro de activos'!G16</f>
        <v>0</v>
      </c>
      <c r="H16" s="26">
        <f>'4-Registro de activos'!H16</f>
        <v>0</v>
      </c>
      <c r="I16" s="15" t="str">
        <f>'4-Registro de activos'!AV16</f>
        <v>n/a</v>
      </c>
      <c r="J16" s="14" t="str">
        <f>'4-Registro de activos'!AW16</f>
        <v>Bajo Riesgo</v>
      </c>
      <c r="K16" s="14" t="str">
        <f>'4-Registro de activos'!AX16</f>
        <v>n/a</v>
      </c>
      <c r="L16" s="14" t="str">
        <f>'4-Registro de activos'!AY16</f>
        <v>n/a</v>
      </c>
      <c r="M16" s="66">
        <f>IF('4-Registro de activos'!K16="Sistema no mejorado",AVERAGE('3- Datos generales'!$D$20:$D$21),0)</f>
        <v>0</v>
      </c>
      <c r="N16" s="20" t="str">
        <f>IF('4-Registro de activos'!K16="Sistema no mejorado",0,IF('4-Registro de activos'!I16="sin dato","n/a",IF('4-Registro de activos'!I16="otro","n/a",VLOOKUP('4-Registro de activos'!I16,'3- Datos generales'!$A$23:$D$24,4,0))))</f>
        <v>n/a</v>
      </c>
      <c r="O16" s="155" t="str">
        <f>IF('4-Registro de activos'!K16="Sistema no mejorado",0,IF('4-Registro de activos'!I16="sin dato","n/a",IF('4-Registro de activos'!I16="otro","n/a",VLOOKUP('4-Registro de activos'!I16,'3- Datos generales'!$A$26:$D$27,4,0))))</f>
        <v>n/a</v>
      </c>
      <c r="P16" s="22">
        <f>IF('4-Registro de activos'!$AY16="Nueva Construccion",ROUNDUP(('4-Registro de activos'!$G16*'3- Datos generales'!$B$12*(1+'3- Datos generales'!$B$11)^(P$3-'3- Datos generales'!$B$4)),0),0)</f>
        <v>0</v>
      </c>
      <c r="Q16" s="21">
        <f>IF('4-Registro de activos'!$AY16="Nueva Construccion",IF($P16&gt;0,0,ROUNDUP(('4-Registro de activos'!$G16*'3- Datos generales'!$B$12*(1+'3- Datos generales'!$B$11)^(Q$3-'3- Datos generales'!$B$4)),0)),0)</f>
        <v>0</v>
      </c>
      <c r="R16" s="21">
        <f>IF('4-Registro de activos'!$AY16="Nueva Construccion",IF($P16&gt;0,0,ROUNDUP(('4-Registro de activos'!$G16*'3- Datos generales'!$B$12*(1+'3- Datos generales'!$B$11)^(R$3-'3- Datos generales'!$B$4)),0)),0)</f>
        <v>0</v>
      </c>
      <c r="S16" s="21">
        <f>IF('4-Registro de activos'!$AY16="Nueva Construccion",IF($P16&gt;0,0,ROUNDUP(('4-Registro de activos'!$G16*'3- Datos generales'!$B$12*(1+'3- Datos generales'!$B$11)^(S$3-'3- Datos generales'!$B$4)),0)),0)</f>
        <v>0</v>
      </c>
      <c r="T16" s="21">
        <f>IF('4-Registro de activos'!$AY16="Nueva Construccion",IF($P16&gt;0,0,ROUNDUP(('4-Registro de activos'!$G16*'3- Datos generales'!$B$12*(1+'3- Datos generales'!$B$11)^(T$3-'3- Datos generales'!$B$4)),0)),0)</f>
        <v>0</v>
      </c>
      <c r="U16" s="21">
        <f>IF('4-Registro de activos'!$AY16="Nueva Construccion",IF($P16&gt;0,0,ROUNDUP(('4-Registro de activos'!$G16*'3- Datos generales'!$B$12*(1+'3- Datos generales'!$B$11)^(U$3-'3- Datos generales'!$B$4)),0)),0)</f>
        <v>0</v>
      </c>
      <c r="V16" s="21">
        <f>IF('4-Registro de activos'!$AY16="Nueva Construccion",IF($P16&gt;0,0,ROUNDUP(('4-Registro de activos'!$G16*'3- Datos generales'!$B$12*(1+'3- Datos generales'!$B$11)^(V$3-'3- Datos generales'!$B$4)),0)),0)</f>
        <v>0</v>
      </c>
      <c r="W16" s="21">
        <f>IF('4-Registro de activos'!$AY16="Nueva Construccion",IF($P16&gt;0,0,ROUNDUP(('4-Registro de activos'!$G16*'3- Datos generales'!$B$12*(1+'3- Datos generales'!$B$11)^(W$3-'3- Datos generales'!$B$4)),0)),0)</f>
        <v>0</v>
      </c>
      <c r="X16" s="21">
        <f>IF('4-Registro de activos'!$AY16="Nueva Construccion",IF($P16&gt;0,0,ROUNDUP(('4-Registro de activos'!$G16*'3- Datos generales'!$B$12*(1+'3- Datos generales'!$B$11)^(X$3-'3- Datos generales'!$B$4)),0)),0)</f>
        <v>0</v>
      </c>
      <c r="Y16" s="21">
        <f>IF('4-Registro de activos'!$AY16="Nueva Construccion",IF($P16&gt;0,0,ROUNDUP(('4-Registro de activos'!$G16*'3- Datos generales'!$B$12*(1+'3- Datos generales'!$B$11)^(Y$3-'3- Datos generales'!$B$4)),0)),0)</f>
        <v>0</v>
      </c>
      <c r="Z16" s="159">
        <f>IF('4-Registro de activos'!$AY16="Nueva Construccion",IF($P16&gt;0,0,ROUNDUP(('4-Registro de activos'!$G16*'3- Datos generales'!$B$12*(1+'3- Datos generales'!$B$11)^(Z$3-'3- Datos generales'!$B$4)),0)),0)</f>
        <v>0</v>
      </c>
      <c r="AA16" s="22">
        <f>IF('4-Registro de activos'!$AV16&lt;=(AA$3-'3- Datos generales'!$B$4),ROUNDUP(('4-Registro de activos'!$G16*'3- Datos generales'!$B$12*(1+'3- Datos generales'!$B$11)^(AA$3-'3- Datos generales'!$B$4)),0),0)</f>
        <v>0</v>
      </c>
      <c r="AB16" s="21">
        <f>IF('4-Registro de activos'!$AV16=(AB$3-'3- Datos generales'!$B$4),ROUNDUP(('4-Registro de activos'!$G16*'3- Datos generales'!$B$12*(1+'3- Datos generales'!$B$11)^(AB$3-'3- Datos generales'!$B$4)),0),0)</f>
        <v>0</v>
      </c>
      <c r="AC16" s="21">
        <f>IF('4-Registro de activos'!$AV16=(AC$3-'3- Datos generales'!$B$4),ROUNDUP(('4-Registro de activos'!$G16*'3- Datos generales'!$B$12*(1+'3- Datos generales'!$B$11)^(AC$3-'3- Datos generales'!$B$4)),0),0)</f>
        <v>0</v>
      </c>
      <c r="AD16" s="21">
        <f>IF('4-Registro de activos'!$AV16=(AD$3-'3- Datos generales'!$B$4),ROUNDUP(('4-Registro de activos'!$G16*'3- Datos generales'!$B$12*(1+'3- Datos generales'!$B$11)^(AD$3-'3- Datos generales'!$B$4)),0),0)</f>
        <v>0</v>
      </c>
      <c r="AE16" s="21">
        <f>IF('4-Registro de activos'!$AV16=(AE$3-'3- Datos generales'!$B$4),ROUNDUP(('4-Registro de activos'!$G16*'3- Datos generales'!$B$12*(1+'3- Datos generales'!$B$11)^(AE$3-'3- Datos generales'!$B$4)),0),0)</f>
        <v>0</v>
      </c>
      <c r="AF16" s="21">
        <f>IF('4-Registro de activos'!$AV16=(AF$3-'3- Datos generales'!$B$4),ROUNDUP(('4-Registro de activos'!$G16*'3- Datos generales'!$B$12*(1+'3- Datos generales'!$B$11)^(AF$3-'3- Datos generales'!$B$4)),0),0)</f>
        <v>0</v>
      </c>
      <c r="AG16" s="21">
        <f>IF('4-Registro de activos'!$AV16=(AG$3-'3- Datos generales'!$B$4),ROUNDUP(('4-Registro de activos'!$G16*'3- Datos generales'!$B$12*(1+'3- Datos generales'!$B$11)^(AG$3-'3- Datos generales'!$B$4)),0),0)</f>
        <v>0</v>
      </c>
      <c r="AH16" s="21">
        <f>IF('4-Registro de activos'!$AV16=(AH$3-'3- Datos generales'!$B$4),ROUNDUP(('4-Registro de activos'!$G16*'3- Datos generales'!$B$12*(1+'3- Datos generales'!$B$11)^(AH$3-'3- Datos generales'!$B$4)),0),0)</f>
        <v>0</v>
      </c>
      <c r="AI16" s="21">
        <f>IF('4-Registro de activos'!$AV16=(AI$3-'3- Datos generales'!$B$4),ROUNDUP(('4-Registro de activos'!$G16*'3- Datos generales'!$B$12*(1+'3- Datos generales'!$B$11)^(AI$3-'3- Datos generales'!$B$4)),0),0)</f>
        <v>0</v>
      </c>
      <c r="AJ16" s="21">
        <f>IF('4-Registro de activos'!$AV16=(AJ$3-'3- Datos generales'!$B$4),ROUNDUP(('4-Registro de activos'!$G16*'3- Datos generales'!$B$12*(1+'3- Datos generales'!$B$11)^(AJ$3-'3- Datos generales'!$B$4)),0),0)</f>
        <v>0</v>
      </c>
      <c r="AK16" s="159">
        <f>IF('4-Registro de activos'!$AV16=(AK$3-'3- Datos generales'!$B$4),ROUNDUP(('4-Registro de activos'!$G16*'3- Datos generales'!$B$12*(1+'3- Datos generales'!$B$11)^(AK$3-'3- Datos generales'!$B$4)),0),0)</f>
        <v>0</v>
      </c>
      <c r="AL16" s="22">
        <f>IF('4-Registro de activos'!$AV16&lt;=(AL$3-'3- Datos generales'!$B$4),ROUNDUP((('4-Registro de activos'!$H16*'3- Datos generales'!$B$12)*((1+'3- Datos generales'!$B$11)^(AL$3-'3- Datos generales'!$B$4+'8 -Datos de referencia'!$B$25))),0),0)</f>
        <v>0</v>
      </c>
      <c r="AM16" s="21">
        <f>IF('4-Registro de activos'!$AV16=(AM$3-'3- Datos generales'!$B$4),ROUNDUP((('4-Registro de activos'!$H16*'3- Datos generales'!$B$12)*((1+'3- Datos generales'!$B$11)^(AM$3-'3- Datos generales'!$B$4+'8 -Datos de referencia'!$B$25))),0),0)</f>
        <v>0</v>
      </c>
      <c r="AN16" s="21">
        <f>IF('4-Registro de activos'!$AV16=(AN$3-'3- Datos generales'!$B$4),ROUNDUP((('4-Registro de activos'!$H16*'3- Datos generales'!$B$12)*((1+'3- Datos generales'!$B$11)^(AN$3-'3- Datos generales'!$B$4+'8 -Datos de referencia'!$B$25))),0),0)</f>
        <v>0</v>
      </c>
      <c r="AO16" s="21">
        <f>IF('4-Registro de activos'!$AV16=(AO$3-'3- Datos generales'!$B$4),ROUNDUP((('4-Registro de activos'!$H16*'3- Datos generales'!$B$12)*((1+'3- Datos generales'!$B$11)^(AO$3-'3- Datos generales'!$B$4+'8 -Datos de referencia'!$B$25))),0),0)</f>
        <v>0</v>
      </c>
      <c r="AP16" s="21">
        <f>IF('4-Registro de activos'!$AV16=(AP$3-'3- Datos generales'!$B$4),ROUNDUP((('4-Registro de activos'!$H16*'3- Datos generales'!$B$12)*((1+'3- Datos generales'!$B$11)^(AP$3-'3- Datos generales'!$B$4+'8 -Datos de referencia'!$B$25))),0),0)</f>
        <v>0</v>
      </c>
      <c r="AQ16" s="21">
        <f>IF('4-Registro de activos'!$AV16=(AQ$3-'3- Datos generales'!$B$4),ROUNDUP((('4-Registro de activos'!$H16*'3- Datos generales'!$B$12)*((1+'3- Datos generales'!$B$11)^(AQ$3-'3- Datos generales'!$B$4+'8 -Datos de referencia'!$B$25))),0),0)</f>
        <v>0</v>
      </c>
      <c r="AR16" s="21">
        <f>IF('4-Registro de activos'!$AV16=(AR$3-'3- Datos generales'!$B$4),ROUNDUP((('4-Registro de activos'!$H16*'3- Datos generales'!$B$12)*((1+'3- Datos generales'!$B$11)^(AR$3-'3- Datos generales'!$B$4+'8 -Datos de referencia'!$B$25))),0),0)</f>
        <v>0</v>
      </c>
      <c r="AS16" s="21">
        <f>IF('4-Registro de activos'!$AV16=(AS$3-'3- Datos generales'!$B$4),ROUNDUP((('4-Registro de activos'!$H16*'3- Datos generales'!$B$12)*((1+'3- Datos generales'!$B$11)^(AS$3-'3- Datos generales'!$B$4+'8 -Datos de referencia'!$B$25))),0),0)</f>
        <v>0</v>
      </c>
      <c r="AT16" s="21">
        <f>IF('4-Registro de activos'!$AV16=(AT$3-'3- Datos generales'!$B$4),ROUNDUP((('4-Registro de activos'!$H16*'3- Datos generales'!$B$12)*((1+'3- Datos generales'!$B$11)^(AT$3-'3- Datos generales'!$B$4+'8 -Datos de referencia'!$B$25))),0),0)</f>
        <v>0</v>
      </c>
      <c r="AU16" s="21">
        <f>IF('4-Registro de activos'!$AV16=(AU$3-'3- Datos generales'!$B$4),ROUNDUP((('4-Registro de activos'!$H16*'3- Datos generales'!$B$12)*((1+'3- Datos generales'!$B$11)^(AU$3-'3- Datos generales'!$B$4+'8 -Datos de referencia'!$B$25))),0),0)</f>
        <v>0</v>
      </c>
      <c r="AV16" s="159">
        <f>IF('4-Registro de activos'!$AV16=(AV$3-'3- Datos generales'!$B$4),ROUNDUP((('4-Registro de activos'!$H16*'3- Datos generales'!$B$12)*((1+'3- Datos generales'!$B$11)^(AV$3-'3- Datos generales'!$B$4+'8 -Datos de referencia'!$B$25))),0),0)</f>
        <v>0</v>
      </c>
      <c r="AW16" s="23">
        <f>IF(P16&gt;0,($M16*(1+'3- Datos generales'!$B$5)^('5-Proyección inversiones'!AW$3-'3- Datos generales'!$B$4))*(P16*((1+'3- Datos generales'!$B$11)^(AW$3-'3- Datos generales'!$B$4+'8 -Datos de referencia'!$B$25))),0)</f>
        <v>0</v>
      </c>
      <c r="AX16" s="20">
        <f>IF(Q16&gt;0,($M16*(1+'3- Datos generales'!$B$5)^(AX$3-'3- Datos generales'!$B$4))*(Q16*((1+'3- Datos generales'!$B$11)^('5-Proyección inversiones'!AX$3-'3- Datos generales'!$B$4+'8 -Datos de referencia'!$B$25))),0)</f>
        <v>0</v>
      </c>
      <c r="AY16" s="20">
        <f>IF(R16&gt;0,($M16*(1+'3- Datos generales'!$B$5)^(AY$3-'3- Datos generales'!$B$4))*(R16*((1+'3- Datos generales'!$B$11)^('5-Proyección inversiones'!AY$3-'3- Datos generales'!$B$4+'8 -Datos de referencia'!$B$25))),0)</f>
        <v>0</v>
      </c>
      <c r="AZ16" s="20">
        <f>IF(S16&gt;0,($M16*(1+'3- Datos generales'!$B$5)^(AZ$3-'3- Datos generales'!$B$4))*(S16*((1+'3- Datos generales'!$B$11)^('5-Proyección inversiones'!AZ$3-'3- Datos generales'!$B$4+'8 -Datos de referencia'!$B$25))),0)</f>
        <v>0</v>
      </c>
      <c r="BA16" s="20">
        <f>IF(T16&gt;0,($M16*(1+'3- Datos generales'!$B$5)^(BA$3-'3- Datos generales'!$B$4))*(T16*((1+'3- Datos generales'!$B$11)^('5-Proyección inversiones'!BA$3-'3- Datos generales'!$B$4+'8 -Datos de referencia'!$B$25))),0)</f>
        <v>0</v>
      </c>
      <c r="BB16" s="20">
        <f>IF(U16&gt;0,($M16*(1+'3- Datos generales'!$B$5)^(BB$3-'3- Datos generales'!$B$4))*(U16*((1+'3- Datos generales'!$B$11)^('5-Proyección inversiones'!BB$3-'3- Datos generales'!$B$4+'8 -Datos de referencia'!$B$25))),0)</f>
        <v>0</v>
      </c>
      <c r="BC16" s="20">
        <f>IF(V16&gt;0,($M16*(1+'3- Datos generales'!$B$5)^(BC$3-'3- Datos generales'!$B$4))*(V16*((1+'3- Datos generales'!$B$11)^('5-Proyección inversiones'!BC$3-'3- Datos generales'!$B$4+'8 -Datos de referencia'!$B$25))),0)</f>
        <v>0</v>
      </c>
      <c r="BD16" s="20">
        <f>IF(W16&gt;0,($M16*(1+'3- Datos generales'!$B$5)^(BD$3-'3- Datos generales'!$B$4))*(W16*((1+'3- Datos generales'!$B$11)^('5-Proyección inversiones'!BD$3-'3- Datos generales'!$B$4+'8 -Datos de referencia'!$B$25))),0)</f>
        <v>0</v>
      </c>
      <c r="BE16" s="20">
        <f>IF(X16&gt;0,($M16*(1+'3- Datos generales'!$B$5)^(BE$3-'3- Datos generales'!$B$4))*(X16*((1+'3- Datos generales'!$B$11)^('5-Proyección inversiones'!BE$3-'3- Datos generales'!$B$4+'8 -Datos de referencia'!$B$25))),0)</f>
        <v>0</v>
      </c>
      <c r="BF16" s="20">
        <f>IF(Y16&gt;0,($M16*(1+'3- Datos generales'!$B$5)^(BF$3-'3- Datos generales'!$B$4))*(Y16*((1+'3- Datos generales'!$B$11)^('5-Proyección inversiones'!BF$3-'3- Datos generales'!$B$4+'8 -Datos de referencia'!$B$25))),0)</f>
        <v>0</v>
      </c>
      <c r="BG16" s="155">
        <f>IF(Z16&gt;0,($M16*(1+'3- Datos generales'!$B$5)^(BG$3-'3- Datos generales'!$B$4))*(Z16*((1+'3- Datos generales'!$B$11)^('5-Proyección inversiones'!BG$3-'3- Datos generales'!$B$4+'8 -Datos de referencia'!$B$25))),0)</f>
        <v>0</v>
      </c>
      <c r="BH16" s="23">
        <f>IF(AA16&gt;0,($N16*(1+'3- Datos generales'!$B$5)^(BH$3-'3- Datos generales'!$B$4))*(AA16*((1+'3- Datos generales'!$B$11)^('5-Proyección inversiones'!BH$3-'3- Datos generales'!$B$4+'8 -Datos de referencia'!$B$25))),0)</f>
        <v>0</v>
      </c>
      <c r="BI16" s="20">
        <f>IF(AB16&gt;0,$N16*((1+'3- Datos generales'!$B$5)^(BI$3-'3- Datos generales'!$B$4))*(AB16*((1+'3- Datos generales'!$B$11)^('5-Proyección inversiones'!BI$3-'3- Datos generales'!$B$4+'8 -Datos de referencia'!$B$25))),0)</f>
        <v>0</v>
      </c>
      <c r="BJ16" s="20">
        <f>IF(AC16&gt;0,$N16*((1+'3- Datos generales'!$B$5)^(BJ$3-'3- Datos generales'!$B$4))*(AC16*((1+'3- Datos generales'!$B$11)^('5-Proyección inversiones'!BJ$3-'3- Datos generales'!$B$4+'8 -Datos de referencia'!$B$25))),0)</f>
        <v>0</v>
      </c>
      <c r="BK16" s="20">
        <f>IF(AD16&gt;0,$N16*((1+'3- Datos generales'!$B$5)^(BK$3-'3- Datos generales'!$B$4))*(AD16*((1+'3- Datos generales'!$B$11)^('5-Proyección inversiones'!BK$3-'3- Datos generales'!$B$4+'8 -Datos de referencia'!$B$25))),0)</f>
        <v>0</v>
      </c>
      <c r="BL16" s="20">
        <f>IF(AE16&gt;0,$N16*((1+'3- Datos generales'!$B$5)^(BL$3-'3- Datos generales'!$B$4))*(AE16*((1+'3- Datos generales'!$B$11)^('5-Proyección inversiones'!BL$3-'3- Datos generales'!$B$4+'8 -Datos de referencia'!$B$25))),0)</f>
        <v>0</v>
      </c>
      <c r="BM16" s="20">
        <f>IF(AF16&gt;0,$N16*((1+'3- Datos generales'!$B$5)^(BM$3-'3- Datos generales'!$B$4))*(AF16*((1+'3- Datos generales'!$B$11)^('5-Proyección inversiones'!BM$3-'3- Datos generales'!$B$4+'8 -Datos de referencia'!$B$25))),0)</f>
        <v>0</v>
      </c>
      <c r="BN16" s="20">
        <f>IF(AG16&gt;0,$N16*((1+'3- Datos generales'!$B$5)^(BN$3-'3- Datos generales'!$B$4))*(AG16*((1+'3- Datos generales'!$B$11)^('5-Proyección inversiones'!BN$3-'3- Datos generales'!$B$4+'8 -Datos de referencia'!$B$25))),0)</f>
        <v>0</v>
      </c>
      <c r="BO16" s="20">
        <f>IF(AH16&gt;0,$N16*((1+'3- Datos generales'!$B$5)^(BO$3-'3- Datos generales'!$B$4))*(AH16*((1+'3- Datos generales'!$B$11)^('5-Proyección inversiones'!BO$3-'3- Datos generales'!$B$4+'8 -Datos de referencia'!$B$25))),0)</f>
        <v>0</v>
      </c>
      <c r="BP16" s="20">
        <f>IF(AI16&gt;0,$N16*((1+'3- Datos generales'!$B$5)^(BP$3-'3- Datos generales'!$B$4))*(AI16*((1+'3- Datos generales'!$B$11)^('5-Proyección inversiones'!BP$3-'3- Datos generales'!$B$4+'8 -Datos de referencia'!$B$25))),0)</f>
        <v>0</v>
      </c>
      <c r="BQ16" s="20">
        <f>IF(AJ16&gt;0,$N16*((1+'3- Datos generales'!$B$5)^(BQ$3-'3- Datos generales'!$B$4))*(AJ16*((1+'3- Datos generales'!$B$11)^('5-Proyección inversiones'!BQ$3-'3- Datos generales'!$B$4+'8 -Datos de referencia'!$B$25))),0)</f>
        <v>0</v>
      </c>
      <c r="BR16" s="155">
        <f>IF(AK16&gt;0,$N16*((1+'3- Datos generales'!$B$5)^(BR$3-'3- Datos generales'!$B$4))*(AK16*((1+'3- Datos generales'!$B$11)^('5-Proyección inversiones'!BR$3-'3- Datos generales'!$B$4+'8 -Datos de referencia'!$B$25))),0)</f>
        <v>0</v>
      </c>
      <c r="BS16" s="23">
        <f>IF(AL16&gt;0,AL16*($O16*(1+'3- Datos generales'!$B$5)^(BH$3-'3- Datos generales'!$B$4)),0)</f>
        <v>0</v>
      </c>
      <c r="BT16" s="20">
        <f>IF(AM16&gt;0,AM16*($O16*(1+'3- Datos generales'!$B$5)^(BT$3-'3- Datos generales'!$B$4)),0)</f>
        <v>0</v>
      </c>
      <c r="BU16" s="20">
        <f>IF(AN16&gt;0,AN16*($O16*(1+'3- Datos generales'!$B$5)^(BU$3-'3- Datos generales'!$B$4)),0)</f>
        <v>0</v>
      </c>
      <c r="BV16" s="20">
        <f>IF(AO16&gt;0,AO16*($O16*(1+'3- Datos generales'!$B$5)^(BV$3-'3- Datos generales'!$B$4)),0)</f>
        <v>0</v>
      </c>
      <c r="BW16" s="20">
        <f>IF(AP16&gt;0,AP16*($O16*(1+'3- Datos generales'!$B$5)^(BW$3-'3- Datos generales'!$B$4)),0)</f>
        <v>0</v>
      </c>
      <c r="BX16" s="20">
        <f>IF(AQ16&gt;0,AQ16*($O16*(1+'3- Datos generales'!$B$5)^(BX$3-'3- Datos generales'!$B$4)),0)</f>
        <v>0</v>
      </c>
      <c r="BY16" s="20">
        <f>IF(AR16&gt;0,AR16*($O16*(1+'3- Datos generales'!$B$5)^(BY$3-'3- Datos generales'!$B$4)),0)</f>
        <v>0</v>
      </c>
      <c r="BZ16" s="20">
        <f>IF(AS16&gt;0,AS16*($O16*(1+'3- Datos generales'!$B$5)^(BZ$3-'3- Datos generales'!$B$4)),0)</f>
        <v>0</v>
      </c>
      <c r="CA16" s="20">
        <f>IF(AT16&gt;0,AT16*($O16*(1+'3- Datos generales'!$B$5)^(CA$3-'3- Datos generales'!$B$4)),0)</f>
        <v>0</v>
      </c>
      <c r="CB16" s="20">
        <f>IF(AU16&gt;0,AU16*($O16*(1+'3- Datos generales'!$B$5)^(CB$3-'3- Datos generales'!$B$4)),0)</f>
        <v>0</v>
      </c>
      <c r="CC16" s="155">
        <f>IF(AV16&gt;0,AV16*($O16*(1+'3- Datos generales'!$B$5)^(CC$3-'3- Datos generales'!$B$4)),0)</f>
        <v>0</v>
      </c>
    </row>
    <row r="17" spans="1:81" x14ac:dyDescent="0.25">
      <c r="A17" s="38"/>
      <c r="B17" s="14"/>
      <c r="C17" s="14">
        <f>'4-Registro de activos'!C17</f>
        <v>0</v>
      </c>
      <c r="D17" s="14">
        <f>'4-Registro de activos'!D17</f>
        <v>0</v>
      </c>
      <c r="E17" s="14">
        <f>'4-Registro de activos'!E17</f>
        <v>0</v>
      </c>
      <c r="F17" s="14">
        <f>'4-Registro de activos'!F17</f>
        <v>0</v>
      </c>
      <c r="G17" s="14">
        <f>'4-Registro de activos'!G17</f>
        <v>0</v>
      </c>
      <c r="H17" s="26">
        <f>'4-Registro de activos'!H17</f>
        <v>0</v>
      </c>
      <c r="I17" s="15" t="str">
        <f>'4-Registro de activos'!AV17</f>
        <v>n/a</v>
      </c>
      <c r="J17" s="14" t="str">
        <f>'4-Registro de activos'!AW17</f>
        <v>Bajo Riesgo</v>
      </c>
      <c r="K17" s="14" t="str">
        <f>'4-Registro de activos'!AX17</f>
        <v>n/a</v>
      </c>
      <c r="L17" s="14" t="str">
        <f>'4-Registro de activos'!AY17</f>
        <v>n/a</v>
      </c>
      <c r="M17" s="66">
        <f>IF('4-Registro de activos'!K17="Sistema no mejorado",AVERAGE('3- Datos generales'!$D$20:$D$21),0)</f>
        <v>0</v>
      </c>
      <c r="N17" s="20" t="str">
        <f>IF('4-Registro de activos'!K17="Sistema no mejorado",0,IF('4-Registro de activos'!I17="sin dato","n/a",IF('4-Registro de activos'!I17="otro","n/a",VLOOKUP('4-Registro de activos'!I17,'3- Datos generales'!$A$23:$D$24,4,0))))</f>
        <v>n/a</v>
      </c>
      <c r="O17" s="155" t="str">
        <f>IF('4-Registro de activos'!K17="Sistema no mejorado",0,IF('4-Registro de activos'!I17="sin dato","n/a",IF('4-Registro de activos'!I17="otro","n/a",VLOOKUP('4-Registro de activos'!I17,'3- Datos generales'!$A$26:$D$27,4,0))))</f>
        <v>n/a</v>
      </c>
      <c r="P17" s="22">
        <f>IF('4-Registro de activos'!$AY17="Nueva Construccion",ROUNDUP(('4-Registro de activos'!$G17*'3- Datos generales'!$B$12*(1+'3- Datos generales'!$B$11)^(P$3-'3- Datos generales'!$B$4)),0),0)</f>
        <v>0</v>
      </c>
      <c r="Q17" s="21">
        <f>IF('4-Registro de activos'!$AY17="Nueva Construccion",IF($P17&gt;0,0,ROUNDUP(('4-Registro de activos'!$G17*'3- Datos generales'!$B$12*(1+'3- Datos generales'!$B$11)^(Q$3-'3- Datos generales'!$B$4)),0)),0)</f>
        <v>0</v>
      </c>
      <c r="R17" s="21">
        <f>IF('4-Registro de activos'!$AY17="Nueva Construccion",IF($P17&gt;0,0,ROUNDUP(('4-Registro de activos'!$G17*'3- Datos generales'!$B$12*(1+'3- Datos generales'!$B$11)^(R$3-'3- Datos generales'!$B$4)),0)),0)</f>
        <v>0</v>
      </c>
      <c r="S17" s="21">
        <f>IF('4-Registro de activos'!$AY17="Nueva Construccion",IF($P17&gt;0,0,ROUNDUP(('4-Registro de activos'!$G17*'3- Datos generales'!$B$12*(1+'3- Datos generales'!$B$11)^(S$3-'3- Datos generales'!$B$4)),0)),0)</f>
        <v>0</v>
      </c>
      <c r="T17" s="21">
        <f>IF('4-Registro de activos'!$AY17="Nueva Construccion",IF($P17&gt;0,0,ROUNDUP(('4-Registro de activos'!$G17*'3- Datos generales'!$B$12*(1+'3- Datos generales'!$B$11)^(T$3-'3- Datos generales'!$B$4)),0)),0)</f>
        <v>0</v>
      </c>
      <c r="U17" s="21">
        <f>IF('4-Registro de activos'!$AY17="Nueva Construccion",IF($P17&gt;0,0,ROUNDUP(('4-Registro de activos'!$G17*'3- Datos generales'!$B$12*(1+'3- Datos generales'!$B$11)^(U$3-'3- Datos generales'!$B$4)),0)),0)</f>
        <v>0</v>
      </c>
      <c r="V17" s="21">
        <f>IF('4-Registro de activos'!$AY17="Nueva Construccion",IF($P17&gt;0,0,ROUNDUP(('4-Registro de activos'!$G17*'3- Datos generales'!$B$12*(1+'3- Datos generales'!$B$11)^(V$3-'3- Datos generales'!$B$4)),0)),0)</f>
        <v>0</v>
      </c>
      <c r="W17" s="21">
        <f>IF('4-Registro de activos'!$AY17="Nueva Construccion",IF($P17&gt;0,0,ROUNDUP(('4-Registro de activos'!$G17*'3- Datos generales'!$B$12*(1+'3- Datos generales'!$B$11)^(W$3-'3- Datos generales'!$B$4)),0)),0)</f>
        <v>0</v>
      </c>
      <c r="X17" s="21">
        <f>IF('4-Registro de activos'!$AY17="Nueva Construccion",IF($P17&gt;0,0,ROUNDUP(('4-Registro de activos'!$G17*'3- Datos generales'!$B$12*(1+'3- Datos generales'!$B$11)^(X$3-'3- Datos generales'!$B$4)),0)),0)</f>
        <v>0</v>
      </c>
      <c r="Y17" s="21">
        <f>IF('4-Registro de activos'!$AY17="Nueva Construccion",IF($P17&gt;0,0,ROUNDUP(('4-Registro de activos'!$G17*'3- Datos generales'!$B$12*(1+'3- Datos generales'!$B$11)^(Y$3-'3- Datos generales'!$B$4)),0)),0)</f>
        <v>0</v>
      </c>
      <c r="Z17" s="159">
        <f>IF('4-Registro de activos'!$AY17="Nueva Construccion",IF($P17&gt;0,0,ROUNDUP(('4-Registro de activos'!$G17*'3- Datos generales'!$B$12*(1+'3- Datos generales'!$B$11)^(Z$3-'3- Datos generales'!$B$4)),0)),0)</f>
        <v>0</v>
      </c>
      <c r="AA17" s="22">
        <f>IF('4-Registro de activos'!$AV17&lt;=(AA$3-'3- Datos generales'!$B$4),ROUNDUP(('4-Registro de activos'!$G17*'3- Datos generales'!$B$12*(1+'3- Datos generales'!$B$11)^(AA$3-'3- Datos generales'!$B$4)),0),0)</f>
        <v>0</v>
      </c>
      <c r="AB17" s="21">
        <f>IF('4-Registro de activos'!$AV17=(AB$3-'3- Datos generales'!$B$4),ROUNDUP(('4-Registro de activos'!$G17*'3- Datos generales'!$B$12*(1+'3- Datos generales'!$B$11)^(AB$3-'3- Datos generales'!$B$4)),0),0)</f>
        <v>0</v>
      </c>
      <c r="AC17" s="21">
        <f>IF('4-Registro de activos'!$AV17=(AC$3-'3- Datos generales'!$B$4),ROUNDUP(('4-Registro de activos'!$G17*'3- Datos generales'!$B$12*(1+'3- Datos generales'!$B$11)^(AC$3-'3- Datos generales'!$B$4)),0),0)</f>
        <v>0</v>
      </c>
      <c r="AD17" s="21">
        <f>IF('4-Registro de activos'!$AV17=(AD$3-'3- Datos generales'!$B$4),ROUNDUP(('4-Registro de activos'!$G17*'3- Datos generales'!$B$12*(1+'3- Datos generales'!$B$11)^(AD$3-'3- Datos generales'!$B$4)),0),0)</f>
        <v>0</v>
      </c>
      <c r="AE17" s="21">
        <f>IF('4-Registro de activos'!$AV17=(AE$3-'3- Datos generales'!$B$4),ROUNDUP(('4-Registro de activos'!$G17*'3- Datos generales'!$B$12*(1+'3- Datos generales'!$B$11)^(AE$3-'3- Datos generales'!$B$4)),0),0)</f>
        <v>0</v>
      </c>
      <c r="AF17" s="21">
        <f>IF('4-Registro de activos'!$AV17=(AF$3-'3- Datos generales'!$B$4),ROUNDUP(('4-Registro de activos'!$G17*'3- Datos generales'!$B$12*(1+'3- Datos generales'!$B$11)^(AF$3-'3- Datos generales'!$B$4)),0),0)</f>
        <v>0</v>
      </c>
      <c r="AG17" s="21">
        <f>IF('4-Registro de activos'!$AV17=(AG$3-'3- Datos generales'!$B$4),ROUNDUP(('4-Registro de activos'!$G17*'3- Datos generales'!$B$12*(1+'3- Datos generales'!$B$11)^(AG$3-'3- Datos generales'!$B$4)),0),0)</f>
        <v>0</v>
      </c>
      <c r="AH17" s="21">
        <f>IF('4-Registro de activos'!$AV17=(AH$3-'3- Datos generales'!$B$4),ROUNDUP(('4-Registro de activos'!$G17*'3- Datos generales'!$B$12*(1+'3- Datos generales'!$B$11)^(AH$3-'3- Datos generales'!$B$4)),0),0)</f>
        <v>0</v>
      </c>
      <c r="AI17" s="21">
        <f>IF('4-Registro de activos'!$AV17=(AI$3-'3- Datos generales'!$B$4),ROUNDUP(('4-Registro de activos'!$G17*'3- Datos generales'!$B$12*(1+'3- Datos generales'!$B$11)^(AI$3-'3- Datos generales'!$B$4)),0),0)</f>
        <v>0</v>
      </c>
      <c r="AJ17" s="21">
        <f>IF('4-Registro de activos'!$AV17=(AJ$3-'3- Datos generales'!$B$4),ROUNDUP(('4-Registro de activos'!$G17*'3- Datos generales'!$B$12*(1+'3- Datos generales'!$B$11)^(AJ$3-'3- Datos generales'!$B$4)),0),0)</f>
        <v>0</v>
      </c>
      <c r="AK17" s="159">
        <f>IF('4-Registro de activos'!$AV17=(AK$3-'3- Datos generales'!$B$4),ROUNDUP(('4-Registro de activos'!$G17*'3- Datos generales'!$B$12*(1+'3- Datos generales'!$B$11)^(AK$3-'3- Datos generales'!$B$4)),0),0)</f>
        <v>0</v>
      </c>
      <c r="AL17" s="22">
        <f>IF('4-Registro de activos'!$AV17&lt;=(AL$3-'3- Datos generales'!$B$4),ROUNDUP((('4-Registro de activos'!$H17*'3- Datos generales'!$B$12)*((1+'3- Datos generales'!$B$11)^(AL$3-'3- Datos generales'!$B$4+'8 -Datos de referencia'!$B$25))),0),0)</f>
        <v>0</v>
      </c>
      <c r="AM17" s="21">
        <f>IF('4-Registro de activos'!$AV17=(AM$3-'3- Datos generales'!$B$4),ROUNDUP((('4-Registro de activos'!$H17*'3- Datos generales'!$B$12)*((1+'3- Datos generales'!$B$11)^(AM$3-'3- Datos generales'!$B$4+'8 -Datos de referencia'!$B$25))),0),0)</f>
        <v>0</v>
      </c>
      <c r="AN17" s="21">
        <f>IF('4-Registro de activos'!$AV17=(AN$3-'3- Datos generales'!$B$4),ROUNDUP((('4-Registro de activos'!$H17*'3- Datos generales'!$B$12)*((1+'3- Datos generales'!$B$11)^(AN$3-'3- Datos generales'!$B$4+'8 -Datos de referencia'!$B$25))),0),0)</f>
        <v>0</v>
      </c>
      <c r="AO17" s="21">
        <f>IF('4-Registro de activos'!$AV17=(AO$3-'3- Datos generales'!$B$4),ROUNDUP((('4-Registro de activos'!$H17*'3- Datos generales'!$B$12)*((1+'3- Datos generales'!$B$11)^(AO$3-'3- Datos generales'!$B$4+'8 -Datos de referencia'!$B$25))),0),0)</f>
        <v>0</v>
      </c>
      <c r="AP17" s="21">
        <f>IF('4-Registro de activos'!$AV17=(AP$3-'3- Datos generales'!$B$4),ROUNDUP((('4-Registro de activos'!$H17*'3- Datos generales'!$B$12)*((1+'3- Datos generales'!$B$11)^(AP$3-'3- Datos generales'!$B$4+'8 -Datos de referencia'!$B$25))),0),0)</f>
        <v>0</v>
      </c>
      <c r="AQ17" s="21">
        <f>IF('4-Registro de activos'!$AV17=(AQ$3-'3- Datos generales'!$B$4),ROUNDUP((('4-Registro de activos'!$H17*'3- Datos generales'!$B$12)*((1+'3- Datos generales'!$B$11)^(AQ$3-'3- Datos generales'!$B$4+'8 -Datos de referencia'!$B$25))),0),0)</f>
        <v>0</v>
      </c>
      <c r="AR17" s="21">
        <f>IF('4-Registro de activos'!$AV17=(AR$3-'3- Datos generales'!$B$4),ROUNDUP((('4-Registro de activos'!$H17*'3- Datos generales'!$B$12)*((1+'3- Datos generales'!$B$11)^(AR$3-'3- Datos generales'!$B$4+'8 -Datos de referencia'!$B$25))),0),0)</f>
        <v>0</v>
      </c>
      <c r="AS17" s="21">
        <f>IF('4-Registro de activos'!$AV17=(AS$3-'3- Datos generales'!$B$4),ROUNDUP((('4-Registro de activos'!$H17*'3- Datos generales'!$B$12)*((1+'3- Datos generales'!$B$11)^(AS$3-'3- Datos generales'!$B$4+'8 -Datos de referencia'!$B$25))),0),0)</f>
        <v>0</v>
      </c>
      <c r="AT17" s="21">
        <f>IF('4-Registro de activos'!$AV17=(AT$3-'3- Datos generales'!$B$4),ROUNDUP((('4-Registro de activos'!$H17*'3- Datos generales'!$B$12)*((1+'3- Datos generales'!$B$11)^(AT$3-'3- Datos generales'!$B$4+'8 -Datos de referencia'!$B$25))),0),0)</f>
        <v>0</v>
      </c>
      <c r="AU17" s="21">
        <f>IF('4-Registro de activos'!$AV17=(AU$3-'3- Datos generales'!$B$4),ROUNDUP((('4-Registro de activos'!$H17*'3- Datos generales'!$B$12)*((1+'3- Datos generales'!$B$11)^(AU$3-'3- Datos generales'!$B$4+'8 -Datos de referencia'!$B$25))),0),0)</f>
        <v>0</v>
      </c>
      <c r="AV17" s="159">
        <f>IF('4-Registro de activos'!$AV17=(AV$3-'3- Datos generales'!$B$4),ROUNDUP((('4-Registro de activos'!$H17*'3- Datos generales'!$B$12)*((1+'3- Datos generales'!$B$11)^(AV$3-'3- Datos generales'!$B$4+'8 -Datos de referencia'!$B$25))),0),0)</f>
        <v>0</v>
      </c>
      <c r="AW17" s="23">
        <f>IF(P17&gt;0,($M17*(1+'3- Datos generales'!$B$5)^('5-Proyección inversiones'!AW$3-'3- Datos generales'!$B$4))*(P17*((1+'3- Datos generales'!$B$11)^(AW$3-'3- Datos generales'!$B$4+'8 -Datos de referencia'!$B$25))),0)</f>
        <v>0</v>
      </c>
      <c r="AX17" s="20">
        <f>IF(Q17&gt;0,($M17*(1+'3- Datos generales'!$B$5)^(AX$3-'3- Datos generales'!$B$4))*(Q17*((1+'3- Datos generales'!$B$11)^('5-Proyección inversiones'!AX$3-'3- Datos generales'!$B$4+'8 -Datos de referencia'!$B$25))),0)</f>
        <v>0</v>
      </c>
      <c r="AY17" s="20">
        <f>IF(R17&gt;0,($M17*(1+'3- Datos generales'!$B$5)^(AY$3-'3- Datos generales'!$B$4))*(R17*((1+'3- Datos generales'!$B$11)^('5-Proyección inversiones'!AY$3-'3- Datos generales'!$B$4+'8 -Datos de referencia'!$B$25))),0)</f>
        <v>0</v>
      </c>
      <c r="AZ17" s="20">
        <f>IF(S17&gt;0,($M17*(1+'3- Datos generales'!$B$5)^(AZ$3-'3- Datos generales'!$B$4))*(S17*((1+'3- Datos generales'!$B$11)^('5-Proyección inversiones'!AZ$3-'3- Datos generales'!$B$4+'8 -Datos de referencia'!$B$25))),0)</f>
        <v>0</v>
      </c>
      <c r="BA17" s="20">
        <f>IF(T17&gt;0,($M17*(1+'3- Datos generales'!$B$5)^(BA$3-'3- Datos generales'!$B$4))*(T17*((1+'3- Datos generales'!$B$11)^('5-Proyección inversiones'!BA$3-'3- Datos generales'!$B$4+'8 -Datos de referencia'!$B$25))),0)</f>
        <v>0</v>
      </c>
      <c r="BB17" s="20">
        <f>IF(U17&gt;0,($M17*(1+'3- Datos generales'!$B$5)^(BB$3-'3- Datos generales'!$B$4))*(U17*((1+'3- Datos generales'!$B$11)^('5-Proyección inversiones'!BB$3-'3- Datos generales'!$B$4+'8 -Datos de referencia'!$B$25))),0)</f>
        <v>0</v>
      </c>
      <c r="BC17" s="20">
        <f>IF(V17&gt;0,($M17*(1+'3- Datos generales'!$B$5)^(BC$3-'3- Datos generales'!$B$4))*(V17*((1+'3- Datos generales'!$B$11)^('5-Proyección inversiones'!BC$3-'3- Datos generales'!$B$4+'8 -Datos de referencia'!$B$25))),0)</f>
        <v>0</v>
      </c>
      <c r="BD17" s="20">
        <f>IF(W17&gt;0,($M17*(1+'3- Datos generales'!$B$5)^(BD$3-'3- Datos generales'!$B$4))*(W17*((1+'3- Datos generales'!$B$11)^('5-Proyección inversiones'!BD$3-'3- Datos generales'!$B$4+'8 -Datos de referencia'!$B$25))),0)</f>
        <v>0</v>
      </c>
      <c r="BE17" s="20">
        <f>IF(X17&gt;0,($M17*(1+'3- Datos generales'!$B$5)^(BE$3-'3- Datos generales'!$B$4))*(X17*((1+'3- Datos generales'!$B$11)^('5-Proyección inversiones'!BE$3-'3- Datos generales'!$B$4+'8 -Datos de referencia'!$B$25))),0)</f>
        <v>0</v>
      </c>
      <c r="BF17" s="20">
        <f>IF(Y17&gt;0,($M17*(1+'3- Datos generales'!$B$5)^(BF$3-'3- Datos generales'!$B$4))*(Y17*((1+'3- Datos generales'!$B$11)^('5-Proyección inversiones'!BF$3-'3- Datos generales'!$B$4+'8 -Datos de referencia'!$B$25))),0)</f>
        <v>0</v>
      </c>
      <c r="BG17" s="155">
        <f>IF(Z17&gt;0,($M17*(1+'3- Datos generales'!$B$5)^(BG$3-'3- Datos generales'!$B$4))*(Z17*((1+'3- Datos generales'!$B$11)^('5-Proyección inversiones'!BG$3-'3- Datos generales'!$B$4+'8 -Datos de referencia'!$B$25))),0)</f>
        <v>0</v>
      </c>
      <c r="BH17" s="23">
        <f>IF(AA17&gt;0,($N17*(1+'3- Datos generales'!$B$5)^(BH$3-'3- Datos generales'!$B$4))*(AA17*((1+'3- Datos generales'!$B$11)^('5-Proyección inversiones'!BH$3-'3- Datos generales'!$B$4+'8 -Datos de referencia'!$B$25))),0)</f>
        <v>0</v>
      </c>
      <c r="BI17" s="20">
        <f>IF(AB17&gt;0,$N17*((1+'3- Datos generales'!$B$5)^(BI$3-'3- Datos generales'!$B$4))*(AB17*((1+'3- Datos generales'!$B$11)^('5-Proyección inversiones'!BI$3-'3- Datos generales'!$B$4+'8 -Datos de referencia'!$B$25))),0)</f>
        <v>0</v>
      </c>
      <c r="BJ17" s="20">
        <f>IF(AC17&gt;0,$N17*((1+'3- Datos generales'!$B$5)^(BJ$3-'3- Datos generales'!$B$4))*(AC17*((1+'3- Datos generales'!$B$11)^('5-Proyección inversiones'!BJ$3-'3- Datos generales'!$B$4+'8 -Datos de referencia'!$B$25))),0)</f>
        <v>0</v>
      </c>
      <c r="BK17" s="20">
        <f>IF(AD17&gt;0,$N17*((1+'3- Datos generales'!$B$5)^(BK$3-'3- Datos generales'!$B$4))*(AD17*((1+'3- Datos generales'!$B$11)^('5-Proyección inversiones'!BK$3-'3- Datos generales'!$B$4+'8 -Datos de referencia'!$B$25))),0)</f>
        <v>0</v>
      </c>
      <c r="BL17" s="20">
        <f>IF(AE17&gt;0,$N17*((1+'3- Datos generales'!$B$5)^(BL$3-'3- Datos generales'!$B$4))*(AE17*((1+'3- Datos generales'!$B$11)^('5-Proyección inversiones'!BL$3-'3- Datos generales'!$B$4+'8 -Datos de referencia'!$B$25))),0)</f>
        <v>0</v>
      </c>
      <c r="BM17" s="20">
        <f>IF(AF17&gt;0,$N17*((1+'3- Datos generales'!$B$5)^(BM$3-'3- Datos generales'!$B$4))*(AF17*((1+'3- Datos generales'!$B$11)^('5-Proyección inversiones'!BM$3-'3- Datos generales'!$B$4+'8 -Datos de referencia'!$B$25))),0)</f>
        <v>0</v>
      </c>
      <c r="BN17" s="20">
        <f>IF(AG17&gt;0,$N17*((1+'3- Datos generales'!$B$5)^(BN$3-'3- Datos generales'!$B$4))*(AG17*((1+'3- Datos generales'!$B$11)^('5-Proyección inversiones'!BN$3-'3- Datos generales'!$B$4+'8 -Datos de referencia'!$B$25))),0)</f>
        <v>0</v>
      </c>
      <c r="BO17" s="20">
        <f>IF(AH17&gt;0,$N17*((1+'3- Datos generales'!$B$5)^(BO$3-'3- Datos generales'!$B$4))*(AH17*((1+'3- Datos generales'!$B$11)^('5-Proyección inversiones'!BO$3-'3- Datos generales'!$B$4+'8 -Datos de referencia'!$B$25))),0)</f>
        <v>0</v>
      </c>
      <c r="BP17" s="20">
        <f>IF(AI17&gt;0,$N17*((1+'3- Datos generales'!$B$5)^(BP$3-'3- Datos generales'!$B$4))*(AI17*((1+'3- Datos generales'!$B$11)^('5-Proyección inversiones'!BP$3-'3- Datos generales'!$B$4+'8 -Datos de referencia'!$B$25))),0)</f>
        <v>0</v>
      </c>
      <c r="BQ17" s="20">
        <f>IF(AJ17&gt;0,$N17*((1+'3- Datos generales'!$B$5)^(BQ$3-'3- Datos generales'!$B$4))*(AJ17*((1+'3- Datos generales'!$B$11)^('5-Proyección inversiones'!BQ$3-'3- Datos generales'!$B$4+'8 -Datos de referencia'!$B$25))),0)</f>
        <v>0</v>
      </c>
      <c r="BR17" s="155">
        <f>IF(AK17&gt;0,$N17*((1+'3- Datos generales'!$B$5)^(BR$3-'3- Datos generales'!$B$4))*(AK17*((1+'3- Datos generales'!$B$11)^('5-Proyección inversiones'!BR$3-'3- Datos generales'!$B$4+'8 -Datos de referencia'!$B$25))),0)</f>
        <v>0</v>
      </c>
      <c r="BS17" s="23">
        <f>IF(AL17&gt;0,AL17*($O17*(1+'3- Datos generales'!$B$5)^(BH$3-'3- Datos generales'!$B$4)),0)</f>
        <v>0</v>
      </c>
      <c r="BT17" s="20">
        <f>IF(AM17&gt;0,AM17*($O17*(1+'3- Datos generales'!$B$5)^(BT$3-'3- Datos generales'!$B$4)),0)</f>
        <v>0</v>
      </c>
      <c r="BU17" s="20">
        <f>IF(AN17&gt;0,AN17*($O17*(1+'3- Datos generales'!$B$5)^(BU$3-'3- Datos generales'!$B$4)),0)</f>
        <v>0</v>
      </c>
      <c r="BV17" s="20">
        <f>IF(AO17&gt;0,AO17*($O17*(1+'3- Datos generales'!$B$5)^(BV$3-'3- Datos generales'!$B$4)),0)</f>
        <v>0</v>
      </c>
      <c r="BW17" s="20">
        <f>IF(AP17&gt;0,AP17*($O17*(1+'3- Datos generales'!$B$5)^(BW$3-'3- Datos generales'!$B$4)),0)</f>
        <v>0</v>
      </c>
      <c r="BX17" s="20">
        <f>IF(AQ17&gt;0,AQ17*($O17*(1+'3- Datos generales'!$B$5)^(BX$3-'3- Datos generales'!$B$4)),0)</f>
        <v>0</v>
      </c>
      <c r="BY17" s="20">
        <f>IF(AR17&gt;0,AR17*($O17*(1+'3- Datos generales'!$B$5)^(BY$3-'3- Datos generales'!$B$4)),0)</f>
        <v>0</v>
      </c>
      <c r="BZ17" s="20">
        <f>IF(AS17&gt;0,AS17*($O17*(1+'3- Datos generales'!$B$5)^(BZ$3-'3- Datos generales'!$B$4)),0)</f>
        <v>0</v>
      </c>
      <c r="CA17" s="20">
        <f>IF(AT17&gt;0,AT17*($O17*(1+'3- Datos generales'!$B$5)^(CA$3-'3- Datos generales'!$B$4)),0)</f>
        <v>0</v>
      </c>
      <c r="CB17" s="20">
        <f>IF(AU17&gt;0,AU17*($O17*(1+'3- Datos generales'!$B$5)^(CB$3-'3- Datos generales'!$B$4)),0)</f>
        <v>0</v>
      </c>
      <c r="CC17" s="155">
        <f>IF(AV17&gt;0,AV17*($O17*(1+'3- Datos generales'!$B$5)^(CC$3-'3- Datos generales'!$B$4)),0)</f>
        <v>0</v>
      </c>
    </row>
    <row r="18" spans="1:81" x14ac:dyDescent="0.25">
      <c r="A18" s="38"/>
      <c r="B18" s="14"/>
      <c r="C18" s="14">
        <f>'4-Registro de activos'!C18</f>
        <v>0</v>
      </c>
      <c r="D18" s="14">
        <f>'4-Registro de activos'!D18</f>
        <v>0</v>
      </c>
      <c r="E18" s="14">
        <f>'4-Registro de activos'!E18</f>
        <v>0</v>
      </c>
      <c r="F18" s="14">
        <f>'4-Registro de activos'!F18</f>
        <v>0</v>
      </c>
      <c r="G18" s="14">
        <f>'4-Registro de activos'!G18</f>
        <v>0</v>
      </c>
      <c r="H18" s="26">
        <f>'4-Registro de activos'!H18</f>
        <v>0</v>
      </c>
      <c r="I18" s="15" t="str">
        <f>'4-Registro de activos'!AV18</f>
        <v>n/a</v>
      </c>
      <c r="J18" s="14" t="str">
        <f>'4-Registro de activos'!AW18</f>
        <v>Bajo Riesgo</v>
      </c>
      <c r="K18" s="14" t="str">
        <f>'4-Registro de activos'!AX18</f>
        <v>n/a</v>
      </c>
      <c r="L18" s="14" t="str">
        <f>'4-Registro de activos'!AY18</f>
        <v>n/a</v>
      </c>
      <c r="M18" s="66">
        <f>IF('4-Registro de activos'!K18="Sistema no mejorado",AVERAGE('3- Datos generales'!$D$20:$D$21),0)</f>
        <v>0</v>
      </c>
      <c r="N18" s="20" t="str">
        <f>IF('4-Registro de activos'!K18="Sistema no mejorado",0,IF('4-Registro de activos'!I18="sin dato","n/a",IF('4-Registro de activos'!I18="otro","n/a",VLOOKUP('4-Registro de activos'!I18,'3- Datos generales'!$A$23:$D$24,4,0))))</f>
        <v>n/a</v>
      </c>
      <c r="O18" s="155" t="str">
        <f>IF('4-Registro de activos'!K18="Sistema no mejorado",0,IF('4-Registro de activos'!I18="sin dato","n/a",IF('4-Registro de activos'!I18="otro","n/a",VLOOKUP('4-Registro de activos'!I18,'3- Datos generales'!$A$26:$D$27,4,0))))</f>
        <v>n/a</v>
      </c>
      <c r="P18" s="22">
        <f>IF('4-Registro de activos'!$AY18="Nueva Construccion",ROUNDUP(('4-Registro de activos'!$G18*'3- Datos generales'!$B$12*(1+'3- Datos generales'!$B$11)^(P$3-'3- Datos generales'!$B$4)),0),0)</f>
        <v>0</v>
      </c>
      <c r="Q18" s="21">
        <f>IF('4-Registro de activos'!$AY18="Nueva Construccion",IF($P18&gt;0,0,ROUNDUP(('4-Registro de activos'!$G18*'3- Datos generales'!$B$12*(1+'3- Datos generales'!$B$11)^(Q$3-'3- Datos generales'!$B$4)),0)),0)</f>
        <v>0</v>
      </c>
      <c r="R18" s="21">
        <f>IF('4-Registro de activos'!$AY18="Nueva Construccion",IF($P18&gt;0,0,ROUNDUP(('4-Registro de activos'!$G18*'3- Datos generales'!$B$12*(1+'3- Datos generales'!$B$11)^(R$3-'3- Datos generales'!$B$4)),0)),0)</f>
        <v>0</v>
      </c>
      <c r="S18" s="21">
        <f>IF('4-Registro de activos'!$AY18="Nueva Construccion",IF($P18&gt;0,0,ROUNDUP(('4-Registro de activos'!$G18*'3- Datos generales'!$B$12*(1+'3- Datos generales'!$B$11)^(S$3-'3- Datos generales'!$B$4)),0)),0)</f>
        <v>0</v>
      </c>
      <c r="T18" s="21">
        <f>IF('4-Registro de activos'!$AY18="Nueva Construccion",IF($P18&gt;0,0,ROUNDUP(('4-Registro de activos'!$G18*'3- Datos generales'!$B$12*(1+'3- Datos generales'!$B$11)^(T$3-'3- Datos generales'!$B$4)),0)),0)</f>
        <v>0</v>
      </c>
      <c r="U18" s="21">
        <f>IF('4-Registro de activos'!$AY18="Nueva Construccion",IF($P18&gt;0,0,ROUNDUP(('4-Registro de activos'!$G18*'3- Datos generales'!$B$12*(1+'3- Datos generales'!$B$11)^(U$3-'3- Datos generales'!$B$4)),0)),0)</f>
        <v>0</v>
      </c>
      <c r="V18" s="21">
        <f>IF('4-Registro de activos'!$AY18="Nueva Construccion",IF($P18&gt;0,0,ROUNDUP(('4-Registro de activos'!$G18*'3- Datos generales'!$B$12*(1+'3- Datos generales'!$B$11)^(V$3-'3- Datos generales'!$B$4)),0)),0)</f>
        <v>0</v>
      </c>
      <c r="W18" s="21">
        <f>IF('4-Registro de activos'!$AY18="Nueva Construccion",IF($P18&gt;0,0,ROUNDUP(('4-Registro de activos'!$G18*'3- Datos generales'!$B$12*(1+'3- Datos generales'!$B$11)^(W$3-'3- Datos generales'!$B$4)),0)),0)</f>
        <v>0</v>
      </c>
      <c r="X18" s="21">
        <f>IF('4-Registro de activos'!$AY18="Nueva Construccion",IF($P18&gt;0,0,ROUNDUP(('4-Registro de activos'!$G18*'3- Datos generales'!$B$12*(1+'3- Datos generales'!$B$11)^(X$3-'3- Datos generales'!$B$4)),0)),0)</f>
        <v>0</v>
      </c>
      <c r="Y18" s="21">
        <f>IF('4-Registro de activos'!$AY18="Nueva Construccion",IF($P18&gt;0,0,ROUNDUP(('4-Registro de activos'!$G18*'3- Datos generales'!$B$12*(1+'3- Datos generales'!$B$11)^(Y$3-'3- Datos generales'!$B$4)),0)),0)</f>
        <v>0</v>
      </c>
      <c r="Z18" s="159">
        <f>IF('4-Registro de activos'!$AY18="Nueva Construccion",IF($P18&gt;0,0,ROUNDUP(('4-Registro de activos'!$G18*'3- Datos generales'!$B$12*(1+'3- Datos generales'!$B$11)^(Z$3-'3- Datos generales'!$B$4)),0)),0)</f>
        <v>0</v>
      </c>
      <c r="AA18" s="22">
        <f>IF('4-Registro de activos'!$AV18&lt;=(AA$3-'3- Datos generales'!$B$4),ROUNDUP(('4-Registro de activos'!$G18*'3- Datos generales'!$B$12*(1+'3- Datos generales'!$B$11)^(AA$3-'3- Datos generales'!$B$4)),0),0)</f>
        <v>0</v>
      </c>
      <c r="AB18" s="21">
        <f>IF('4-Registro de activos'!$AV18=(AB$3-'3- Datos generales'!$B$4),ROUNDUP(('4-Registro de activos'!$G18*'3- Datos generales'!$B$12*(1+'3- Datos generales'!$B$11)^(AB$3-'3- Datos generales'!$B$4)),0),0)</f>
        <v>0</v>
      </c>
      <c r="AC18" s="21">
        <f>IF('4-Registro de activos'!$AV18=(AC$3-'3- Datos generales'!$B$4),ROUNDUP(('4-Registro de activos'!$G18*'3- Datos generales'!$B$12*(1+'3- Datos generales'!$B$11)^(AC$3-'3- Datos generales'!$B$4)),0),0)</f>
        <v>0</v>
      </c>
      <c r="AD18" s="21">
        <f>IF('4-Registro de activos'!$AV18=(AD$3-'3- Datos generales'!$B$4),ROUNDUP(('4-Registro de activos'!$G18*'3- Datos generales'!$B$12*(1+'3- Datos generales'!$B$11)^(AD$3-'3- Datos generales'!$B$4)),0),0)</f>
        <v>0</v>
      </c>
      <c r="AE18" s="21">
        <f>IF('4-Registro de activos'!$AV18=(AE$3-'3- Datos generales'!$B$4),ROUNDUP(('4-Registro de activos'!$G18*'3- Datos generales'!$B$12*(1+'3- Datos generales'!$B$11)^(AE$3-'3- Datos generales'!$B$4)),0),0)</f>
        <v>0</v>
      </c>
      <c r="AF18" s="21">
        <f>IF('4-Registro de activos'!$AV18=(AF$3-'3- Datos generales'!$B$4),ROUNDUP(('4-Registro de activos'!$G18*'3- Datos generales'!$B$12*(1+'3- Datos generales'!$B$11)^(AF$3-'3- Datos generales'!$B$4)),0),0)</f>
        <v>0</v>
      </c>
      <c r="AG18" s="21">
        <f>IF('4-Registro de activos'!$AV18=(AG$3-'3- Datos generales'!$B$4),ROUNDUP(('4-Registro de activos'!$G18*'3- Datos generales'!$B$12*(1+'3- Datos generales'!$B$11)^(AG$3-'3- Datos generales'!$B$4)),0),0)</f>
        <v>0</v>
      </c>
      <c r="AH18" s="21">
        <f>IF('4-Registro de activos'!$AV18=(AH$3-'3- Datos generales'!$B$4),ROUNDUP(('4-Registro de activos'!$G18*'3- Datos generales'!$B$12*(1+'3- Datos generales'!$B$11)^(AH$3-'3- Datos generales'!$B$4)),0),0)</f>
        <v>0</v>
      </c>
      <c r="AI18" s="21">
        <f>IF('4-Registro de activos'!$AV18=(AI$3-'3- Datos generales'!$B$4),ROUNDUP(('4-Registro de activos'!$G18*'3- Datos generales'!$B$12*(1+'3- Datos generales'!$B$11)^(AI$3-'3- Datos generales'!$B$4)),0),0)</f>
        <v>0</v>
      </c>
      <c r="AJ18" s="21">
        <f>IF('4-Registro de activos'!$AV18=(AJ$3-'3- Datos generales'!$B$4),ROUNDUP(('4-Registro de activos'!$G18*'3- Datos generales'!$B$12*(1+'3- Datos generales'!$B$11)^(AJ$3-'3- Datos generales'!$B$4)),0),0)</f>
        <v>0</v>
      </c>
      <c r="AK18" s="159">
        <f>IF('4-Registro de activos'!$AV18=(AK$3-'3- Datos generales'!$B$4),ROUNDUP(('4-Registro de activos'!$G18*'3- Datos generales'!$B$12*(1+'3- Datos generales'!$B$11)^(AK$3-'3- Datos generales'!$B$4)),0),0)</f>
        <v>0</v>
      </c>
      <c r="AL18" s="22">
        <f>IF('4-Registro de activos'!$AV18&lt;=(AL$3-'3- Datos generales'!$B$4),ROUNDUP((('4-Registro de activos'!$H18*'3- Datos generales'!$B$12)*((1+'3- Datos generales'!$B$11)^(AL$3-'3- Datos generales'!$B$4+'8 -Datos de referencia'!$B$25))),0),0)</f>
        <v>0</v>
      </c>
      <c r="AM18" s="21">
        <f>IF('4-Registro de activos'!$AV18=(AM$3-'3- Datos generales'!$B$4),ROUNDUP((('4-Registro de activos'!$H18*'3- Datos generales'!$B$12)*((1+'3- Datos generales'!$B$11)^(AM$3-'3- Datos generales'!$B$4+'8 -Datos de referencia'!$B$25))),0),0)</f>
        <v>0</v>
      </c>
      <c r="AN18" s="21">
        <f>IF('4-Registro de activos'!$AV18=(AN$3-'3- Datos generales'!$B$4),ROUNDUP((('4-Registro de activos'!$H18*'3- Datos generales'!$B$12)*((1+'3- Datos generales'!$B$11)^(AN$3-'3- Datos generales'!$B$4+'8 -Datos de referencia'!$B$25))),0),0)</f>
        <v>0</v>
      </c>
      <c r="AO18" s="21">
        <f>IF('4-Registro de activos'!$AV18=(AO$3-'3- Datos generales'!$B$4),ROUNDUP((('4-Registro de activos'!$H18*'3- Datos generales'!$B$12)*((1+'3- Datos generales'!$B$11)^(AO$3-'3- Datos generales'!$B$4+'8 -Datos de referencia'!$B$25))),0),0)</f>
        <v>0</v>
      </c>
      <c r="AP18" s="21">
        <f>IF('4-Registro de activos'!$AV18=(AP$3-'3- Datos generales'!$B$4),ROUNDUP((('4-Registro de activos'!$H18*'3- Datos generales'!$B$12)*((1+'3- Datos generales'!$B$11)^(AP$3-'3- Datos generales'!$B$4+'8 -Datos de referencia'!$B$25))),0),0)</f>
        <v>0</v>
      </c>
      <c r="AQ18" s="21">
        <f>IF('4-Registro de activos'!$AV18=(AQ$3-'3- Datos generales'!$B$4),ROUNDUP((('4-Registro de activos'!$H18*'3- Datos generales'!$B$12)*((1+'3- Datos generales'!$B$11)^(AQ$3-'3- Datos generales'!$B$4+'8 -Datos de referencia'!$B$25))),0),0)</f>
        <v>0</v>
      </c>
      <c r="AR18" s="21">
        <f>IF('4-Registro de activos'!$AV18=(AR$3-'3- Datos generales'!$B$4),ROUNDUP((('4-Registro de activos'!$H18*'3- Datos generales'!$B$12)*((1+'3- Datos generales'!$B$11)^(AR$3-'3- Datos generales'!$B$4+'8 -Datos de referencia'!$B$25))),0),0)</f>
        <v>0</v>
      </c>
      <c r="AS18" s="21">
        <f>IF('4-Registro de activos'!$AV18=(AS$3-'3- Datos generales'!$B$4),ROUNDUP((('4-Registro de activos'!$H18*'3- Datos generales'!$B$12)*((1+'3- Datos generales'!$B$11)^(AS$3-'3- Datos generales'!$B$4+'8 -Datos de referencia'!$B$25))),0),0)</f>
        <v>0</v>
      </c>
      <c r="AT18" s="21">
        <f>IF('4-Registro de activos'!$AV18=(AT$3-'3- Datos generales'!$B$4),ROUNDUP((('4-Registro de activos'!$H18*'3- Datos generales'!$B$12)*((1+'3- Datos generales'!$B$11)^(AT$3-'3- Datos generales'!$B$4+'8 -Datos de referencia'!$B$25))),0),0)</f>
        <v>0</v>
      </c>
      <c r="AU18" s="21">
        <f>IF('4-Registro de activos'!$AV18=(AU$3-'3- Datos generales'!$B$4),ROUNDUP((('4-Registro de activos'!$H18*'3- Datos generales'!$B$12)*((1+'3- Datos generales'!$B$11)^(AU$3-'3- Datos generales'!$B$4+'8 -Datos de referencia'!$B$25))),0),0)</f>
        <v>0</v>
      </c>
      <c r="AV18" s="159">
        <f>IF('4-Registro de activos'!$AV18=(AV$3-'3- Datos generales'!$B$4),ROUNDUP((('4-Registro de activos'!$H18*'3- Datos generales'!$B$12)*((1+'3- Datos generales'!$B$11)^(AV$3-'3- Datos generales'!$B$4+'8 -Datos de referencia'!$B$25))),0),0)</f>
        <v>0</v>
      </c>
      <c r="AW18" s="23">
        <f>IF(P18&gt;0,($M18*(1+'3- Datos generales'!$B$5)^('5-Proyección inversiones'!AW$3-'3- Datos generales'!$B$4))*(P18*((1+'3- Datos generales'!$B$11)^(AW$3-'3- Datos generales'!$B$4+'8 -Datos de referencia'!$B$25))),0)</f>
        <v>0</v>
      </c>
      <c r="AX18" s="20">
        <f>IF(Q18&gt;0,($M18*(1+'3- Datos generales'!$B$5)^(AX$3-'3- Datos generales'!$B$4))*(Q18*((1+'3- Datos generales'!$B$11)^('5-Proyección inversiones'!AX$3-'3- Datos generales'!$B$4+'8 -Datos de referencia'!$B$25))),0)</f>
        <v>0</v>
      </c>
      <c r="AY18" s="20">
        <f>IF(R18&gt;0,($M18*(1+'3- Datos generales'!$B$5)^(AY$3-'3- Datos generales'!$B$4))*(R18*((1+'3- Datos generales'!$B$11)^('5-Proyección inversiones'!AY$3-'3- Datos generales'!$B$4+'8 -Datos de referencia'!$B$25))),0)</f>
        <v>0</v>
      </c>
      <c r="AZ18" s="20">
        <f>IF(S18&gt;0,($M18*(1+'3- Datos generales'!$B$5)^(AZ$3-'3- Datos generales'!$B$4))*(S18*((1+'3- Datos generales'!$B$11)^('5-Proyección inversiones'!AZ$3-'3- Datos generales'!$B$4+'8 -Datos de referencia'!$B$25))),0)</f>
        <v>0</v>
      </c>
      <c r="BA18" s="20">
        <f>IF(T18&gt;0,($M18*(1+'3- Datos generales'!$B$5)^(BA$3-'3- Datos generales'!$B$4))*(T18*((1+'3- Datos generales'!$B$11)^('5-Proyección inversiones'!BA$3-'3- Datos generales'!$B$4+'8 -Datos de referencia'!$B$25))),0)</f>
        <v>0</v>
      </c>
      <c r="BB18" s="20">
        <f>IF(U18&gt;0,($M18*(1+'3- Datos generales'!$B$5)^(BB$3-'3- Datos generales'!$B$4))*(U18*((1+'3- Datos generales'!$B$11)^('5-Proyección inversiones'!BB$3-'3- Datos generales'!$B$4+'8 -Datos de referencia'!$B$25))),0)</f>
        <v>0</v>
      </c>
      <c r="BC18" s="20">
        <f>IF(V18&gt;0,($M18*(1+'3- Datos generales'!$B$5)^(BC$3-'3- Datos generales'!$B$4))*(V18*((1+'3- Datos generales'!$B$11)^('5-Proyección inversiones'!BC$3-'3- Datos generales'!$B$4+'8 -Datos de referencia'!$B$25))),0)</f>
        <v>0</v>
      </c>
      <c r="BD18" s="20">
        <f>IF(W18&gt;0,($M18*(1+'3- Datos generales'!$B$5)^(BD$3-'3- Datos generales'!$B$4))*(W18*((1+'3- Datos generales'!$B$11)^('5-Proyección inversiones'!BD$3-'3- Datos generales'!$B$4+'8 -Datos de referencia'!$B$25))),0)</f>
        <v>0</v>
      </c>
      <c r="BE18" s="20">
        <f>IF(X18&gt;0,($M18*(1+'3- Datos generales'!$B$5)^(BE$3-'3- Datos generales'!$B$4))*(X18*((1+'3- Datos generales'!$B$11)^('5-Proyección inversiones'!BE$3-'3- Datos generales'!$B$4+'8 -Datos de referencia'!$B$25))),0)</f>
        <v>0</v>
      </c>
      <c r="BF18" s="20">
        <f>IF(Y18&gt;0,($M18*(1+'3- Datos generales'!$B$5)^(BF$3-'3- Datos generales'!$B$4))*(Y18*((1+'3- Datos generales'!$B$11)^('5-Proyección inversiones'!BF$3-'3- Datos generales'!$B$4+'8 -Datos de referencia'!$B$25))),0)</f>
        <v>0</v>
      </c>
      <c r="BG18" s="155">
        <f>IF(Z18&gt;0,($M18*(1+'3- Datos generales'!$B$5)^(BG$3-'3- Datos generales'!$B$4))*(Z18*((1+'3- Datos generales'!$B$11)^('5-Proyección inversiones'!BG$3-'3- Datos generales'!$B$4+'8 -Datos de referencia'!$B$25))),0)</f>
        <v>0</v>
      </c>
      <c r="BH18" s="23">
        <f>IF(AA18&gt;0,($N18*(1+'3- Datos generales'!$B$5)^(BH$3-'3- Datos generales'!$B$4))*(AA18*((1+'3- Datos generales'!$B$11)^('5-Proyección inversiones'!BH$3-'3- Datos generales'!$B$4+'8 -Datos de referencia'!$B$25))),0)</f>
        <v>0</v>
      </c>
      <c r="BI18" s="20">
        <f>IF(AB18&gt;0,$N18*((1+'3- Datos generales'!$B$5)^(BI$3-'3- Datos generales'!$B$4))*(AB18*((1+'3- Datos generales'!$B$11)^('5-Proyección inversiones'!BI$3-'3- Datos generales'!$B$4+'8 -Datos de referencia'!$B$25))),0)</f>
        <v>0</v>
      </c>
      <c r="BJ18" s="20">
        <f>IF(AC18&gt;0,$N18*((1+'3- Datos generales'!$B$5)^(BJ$3-'3- Datos generales'!$B$4))*(AC18*((1+'3- Datos generales'!$B$11)^('5-Proyección inversiones'!BJ$3-'3- Datos generales'!$B$4+'8 -Datos de referencia'!$B$25))),0)</f>
        <v>0</v>
      </c>
      <c r="BK18" s="20">
        <f>IF(AD18&gt;0,$N18*((1+'3- Datos generales'!$B$5)^(BK$3-'3- Datos generales'!$B$4))*(AD18*((1+'3- Datos generales'!$B$11)^('5-Proyección inversiones'!BK$3-'3- Datos generales'!$B$4+'8 -Datos de referencia'!$B$25))),0)</f>
        <v>0</v>
      </c>
      <c r="BL18" s="20">
        <f>IF(AE18&gt;0,$N18*((1+'3- Datos generales'!$B$5)^(BL$3-'3- Datos generales'!$B$4))*(AE18*((1+'3- Datos generales'!$B$11)^('5-Proyección inversiones'!BL$3-'3- Datos generales'!$B$4+'8 -Datos de referencia'!$B$25))),0)</f>
        <v>0</v>
      </c>
      <c r="BM18" s="20">
        <f>IF(AF18&gt;0,$N18*((1+'3- Datos generales'!$B$5)^(BM$3-'3- Datos generales'!$B$4))*(AF18*((1+'3- Datos generales'!$B$11)^('5-Proyección inversiones'!BM$3-'3- Datos generales'!$B$4+'8 -Datos de referencia'!$B$25))),0)</f>
        <v>0</v>
      </c>
      <c r="BN18" s="20">
        <f>IF(AG18&gt;0,$N18*((1+'3- Datos generales'!$B$5)^(BN$3-'3- Datos generales'!$B$4))*(AG18*((1+'3- Datos generales'!$B$11)^('5-Proyección inversiones'!BN$3-'3- Datos generales'!$B$4+'8 -Datos de referencia'!$B$25))),0)</f>
        <v>0</v>
      </c>
      <c r="BO18" s="20">
        <f>IF(AH18&gt;0,$N18*((1+'3- Datos generales'!$B$5)^(BO$3-'3- Datos generales'!$B$4))*(AH18*((1+'3- Datos generales'!$B$11)^('5-Proyección inversiones'!BO$3-'3- Datos generales'!$B$4+'8 -Datos de referencia'!$B$25))),0)</f>
        <v>0</v>
      </c>
      <c r="BP18" s="20">
        <f>IF(AI18&gt;0,$N18*((1+'3- Datos generales'!$B$5)^(BP$3-'3- Datos generales'!$B$4))*(AI18*((1+'3- Datos generales'!$B$11)^('5-Proyección inversiones'!BP$3-'3- Datos generales'!$B$4+'8 -Datos de referencia'!$B$25))),0)</f>
        <v>0</v>
      </c>
      <c r="BQ18" s="20">
        <f>IF(AJ18&gt;0,$N18*((1+'3- Datos generales'!$B$5)^(BQ$3-'3- Datos generales'!$B$4))*(AJ18*((1+'3- Datos generales'!$B$11)^('5-Proyección inversiones'!BQ$3-'3- Datos generales'!$B$4+'8 -Datos de referencia'!$B$25))),0)</f>
        <v>0</v>
      </c>
      <c r="BR18" s="155">
        <f>IF(AK18&gt;0,$N18*((1+'3- Datos generales'!$B$5)^(BR$3-'3- Datos generales'!$B$4))*(AK18*((1+'3- Datos generales'!$B$11)^('5-Proyección inversiones'!BR$3-'3- Datos generales'!$B$4+'8 -Datos de referencia'!$B$25))),0)</f>
        <v>0</v>
      </c>
      <c r="BS18" s="23">
        <f>IF(AL18&gt;0,AL18*($O18*(1+'3- Datos generales'!$B$5)^(BH$3-'3- Datos generales'!$B$4)),0)</f>
        <v>0</v>
      </c>
      <c r="BT18" s="20">
        <f>IF(AM18&gt;0,AM18*($O18*(1+'3- Datos generales'!$B$5)^(BT$3-'3- Datos generales'!$B$4)),0)</f>
        <v>0</v>
      </c>
      <c r="BU18" s="20">
        <f>IF(AN18&gt;0,AN18*($O18*(1+'3- Datos generales'!$B$5)^(BU$3-'3- Datos generales'!$B$4)),0)</f>
        <v>0</v>
      </c>
      <c r="BV18" s="20">
        <f>IF(AO18&gt;0,AO18*($O18*(1+'3- Datos generales'!$B$5)^(BV$3-'3- Datos generales'!$B$4)),0)</f>
        <v>0</v>
      </c>
      <c r="BW18" s="20">
        <f>IF(AP18&gt;0,AP18*($O18*(1+'3- Datos generales'!$B$5)^(BW$3-'3- Datos generales'!$B$4)),0)</f>
        <v>0</v>
      </c>
      <c r="BX18" s="20">
        <f>IF(AQ18&gt;0,AQ18*($O18*(1+'3- Datos generales'!$B$5)^(BX$3-'3- Datos generales'!$B$4)),0)</f>
        <v>0</v>
      </c>
      <c r="BY18" s="20">
        <f>IF(AR18&gt;0,AR18*($O18*(1+'3- Datos generales'!$B$5)^(BY$3-'3- Datos generales'!$B$4)),0)</f>
        <v>0</v>
      </c>
      <c r="BZ18" s="20">
        <f>IF(AS18&gt;0,AS18*($O18*(1+'3- Datos generales'!$B$5)^(BZ$3-'3- Datos generales'!$B$4)),0)</f>
        <v>0</v>
      </c>
      <c r="CA18" s="20">
        <f>IF(AT18&gt;0,AT18*($O18*(1+'3- Datos generales'!$B$5)^(CA$3-'3- Datos generales'!$B$4)),0)</f>
        <v>0</v>
      </c>
      <c r="CB18" s="20">
        <f>IF(AU18&gt;0,AU18*($O18*(1+'3- Datos generales'!$B$5)^(CB$3-'3- Datos generales'!$B$4)),0)</f>
        <v>0</v>
      </c>
      <c r="CC18" s="155">
        <f>IF(AV18&gt;0,AV18*($O18*(1+'3- Datos generales'!$B$5)^(CC$3-'3- Datos generales'!$B$4)),0)</f>
        <v>0</v>
      </c>
    </row>
    <row r="19" spans="1:81" x14ac:dyDescent="0.25">
      <c r="A19" s="38"/>
      <c r="B19" s="14"/>
      <c r="C19" s="14">
        <f>'4-Registro de activos'!C19</f>
        <v>0</v>
      </c>
      <c r="D19" s="14">
        <f>'4-Registro de activos'!D19</f>
        <v>0</v>
      </c>
      <c r="E19" s="14">
        <f>'4-Registro de activos'!E19</f>
        <v>0</v>
      </c>
      <c r="F19" s="14">
        <f>'4-Registro de activos'!F19</f>
        <v>0</v>
      </c>
      <c r="G19" s="14">
        <f>'4-Registro de activos'!G19</f>
        <v>0</v>
      </c>
      <c r="H19" s="26">
        <f>'4-Registro de activos'!H19</f>
        <v>0</v>
      </c>
      <c r="I19" s="15" t="str">
        <f>'4-Registro de activos'!AV19</f>
        <v>n/a</v>
      </c>
      <c r="J19" s="14" t="str">
        <f>'4-Registro de activos'!AW19</f>
        <v>Bajo Riesgo</v>
      </c>
      <c r="K19" s="14" t="str">
        <f>'4-Registro de activos'!AX19</f>
        <v>n/a</v>
      </c>
      <c r="L19" s="14" t="str">
        <f>'4-Registro de activos'!AY19</f>
        <v>n/a</v>
      </c>
      <c r="M19" s="66">
        <f>IF('4-Registro de activos'!K19="Sistema no mejorado",AVERAGE('3- Datos generales'!$D$20:$D$21),0)</f>
        <v>0</v>
      </c>
      <c r="N19" s="20" t="str">
        <f>IF('4-Registro de activos'!K19="Sistema no mejorado",0,IF('4-Registro de activos'!I19="sin dato","n/a",IF('4-Registro de activos'!I19="otro","n/a",VLOOKUP('4-Registro de activos'!I19,'3- Datos generales'!$A$23:$D$24,4,0))))</f>
        <v>n/a</v>
      </c>
      <c r="O19" s="155" t="str">
        <f>IF('4-Registro de activos'!K19="Sistema no mejorado",0,IF('4-Registro de activos'!I19="sin dato","n/a",IF('4-Registro de activos'!I19="otro","n/a",VLOOKUP('4-Registro de activos'!I19,'3- Datos generales'!$A$26:$D$27,4,0))))</f>
        <v>n/a</v>
      </c>
      <c r="P19" s="22">
        <f>IF('4-Registro de activos'!$AY19="Nueva Construccion",ROUNDUP(('4-Registro de activos'!$G19*'3- Datos generales'!$B$12*(1+'3- Datos generales'!$B$11)^(P$3-'3- Datos generales'!$B$4)),0),0)</f>
        <v>0</v>
      </c>
      <c r="Q19" s="21">
        <f>IF('4-Registro de activos'!$AY19="Nueva Construccion",IF($P19&gt;0,0,ROUNDUP(('4-Registro de activos'!$G19*'3- Datos generales'!$B$12*(1+'3- Datos generales'!$B$11)^(Q$3-'3- Datos generales'!$B$4)),0)),0)</f>
        <v>0</v>
      </c>
      <c r="R19" s="21">
        <f>IF('4-Registro de activos'!$AY19="Nueva Construccion",IF($P19&gt;0,0,ROUNDUP(('4-Registro de activos'!$G19*'3- Datos generales'!$B$12*(1+'3- Datos generales'!$B$11)^(R$3-'3- Datos generales'!$B$4)),0)),0)</f>
        <v>0</v>
      </c>
      <c r="S19" s="21">
        <f>IF('4-Registro de activos'!$AY19="Nueva Construccion",IF($P19&gt;0,0,ROUNDUP(('4-Registro de activos'!$G19*'3- Datos generales'!$B$12*(1+'3- Datos generales'!$B$11)^(S$3-'3- Datos generales'!$B$4)),0)),0)</f>
        <v>0</v>
      </c>
      <c r="T19" s="21">
        <f>IF('4-Registro de activos'!$AY19="Nueva Construccion",IF($P19&gt;0,0,ROUNDUP(('4-Registro de activos'!$G19*'3- Datos generales'!$B$12*(1+'3- Datos generales'!$B$11)^(T$3-'3- Datos generales'!$B$4)),0)),0)</f>
        <v>0</v>
      </c>
      <c r="U19" s="21">
        <f>IF('4-Registro de activos'!$AY19="Nueva Construccion",IF($P19&gt;0,0,ROUNDUP(('4-Registro de activos'!$G19*'3- Datos generales'!$B$12*(1+'3- Datos generales'!$B$11)^(U$3-'3- Datos generales'!$B$4)),0)),0)</f>
        <v>0</v>
      </c>
      <c r="V19" s="21">
        <f>IF('4-Registro de activos'!$AY19="Nueva Construccion",IF($P19&gt;0,0,ROUNDUP(('4-Registro de activos'!$G19*'3- Datos generales'!$B$12*(1+'3- Datos generales'!$B$11)^(V$3-'3- Datos generales'!$B$4)),0)),0)</f>
        <v>0</v>
      </c>
      <c r="W19" s="21">
        <f>IF('4-Registro de activos'!$AY19="Nueva Construccion",IF($P19&gt;0,0,ROUNDUP(('4-Registro de activos'!$G19*'3- Datos generales'!$B$12*(1+'3- Datos generales'!$B$11)^(W$3-'3- Datos generales'!$B$4)),0)),0)</f>
        <v>0</v>
      </c>
      <c r="X19" s="21">
        <f>IF('4-Registro de activos'!$AY19="Nueva Construccion",IF($P19&gt;0,0,ROUNDUP(('4-Registro de activos'!$G19*'3- Datos generales'!$B$12*(1+'3- Datos generales'!$B$11)^(X$3-'3- Datos generales'!$B$4)),0)),0)</f>
        <v>0</v>
      </c>
      <c r="Y19" s="21">
        <f>IF('4-Registro de activos'!$AY19="Nueva Construccion",IF($P19&gt;0,0,ROUNDUP(('4-Registro de activos'!$G19*'3- Datos generales'!$B$12*(1+'3- Datos generales'!$B$11)^(Y$3-'3- Datos generales'!$B$4)),0)),0)</f>
        <v>0</v>
      </c>
      <c r="Z19" s="159">
        <f>IF('4-Registro de activos'!$AY19="Nueva Construccion",IF($P19&gt;0,0,ROUNDUP(('4-Registro de activos'!$G19*'3- Datos generales'!$B$12*(1+'3- Datos generales'!$B$11)^(Z$3-'3- Datos generales'!$B$4)),0)),0)</f>
        <v>0</v>
      </c>
      <c r="AA19" s="22">
        <f>IF('4-Registro de activos'!$AV19&lt;=(AA$3-'3- Datos generales'!$B$4),ROUNDUP(('4-Registro de activos'!$G19*'3- Datos generales'!$B$12*(1+'3- Datos generales'!$B$11)^(AA$3-'3- Datos generales'!$B$4)),0),0)</f>
        <v>0</v>
      </c>
      <c r="AB19" s="21">
        <f>IF('4-Registro de activos'!$AV19=(AB$3-'3- Datos generales'!$B$4),ROUNDUP(('4-Registro de activos'!$G19*'3- Datos generales'!$B$12*(1+'3- Datos generales'!$B$11)^(AB$3-'3- Datos generales'!$B$4)),0),0)</f>
        <v>0</v>
      </c>
      <c r="AC19" s="21">
        <f>IF('4-Registro de activos'!$AV19=(AC$3-'3- Datos generales'!$B$4),ROUNDUP(('4-Registro de activos'!$G19*'3- Datos generales'!$B$12*(1+'3- Datos generales'!$B$11)^(AC$3-'3- Datos generales'!$B$4)),0),0)</f>
        <v>0</v>
      </c>
      <c r="AD19" s="21">
        <f>IF('4-Registro de activos'!$AV19=(AD$3-'3- Datos generales'!$B$4),ROUNDUP(('4-Registro de activos'!$G19*'3- Datos generales'!$B$12*(1+'3- Datos generales'!$B$11)^(AD$3-'3- Datos generales'!$B$4)),0),0)</f>
        <v>0</v>
      </c>
      <c r="AE19" s="21">
        <f>IF('4-Registro de activos'!$AV19=(AE$3-'3- Datos generales'!$B$4),ROUNDUP(('4-Registro de activos'!$G19*'3- Datos generales'!$B$12*(1+'3- Datos generales'!$B$11)^(AE$3-'3- Datos generales'!$B$4)),0),0)</f>
        <v>0</v>
      </c>
      <c r="AF19" s="21">
        <f>IF('4-Registro de activos'!$AV19=(AF$3-'3- Datos generales'!$B$4),ROUNDUP(('4-Registro de activos'!$G19*'3- Datos generales'!$B$12*(1+'3- Datos generales'!$B$11)^(AF$3-'3- Datos generales'!$B$4)),0),0)</f>
        <v>0</v>
      </c>
      <c r="AG19" s="21">
        <f>IF('4-Registro de activos'!$AV19=(AG$3-'3- Datos generales'!$B$4),ROUNDUP(('4-Registro de activos'!$G19*'3- Datos generales'!$B$12*(1+'3- Datos generales'!$B$11)^(AG$3-'3- Datos generales'!$B$4)),0),0)</f>
        <v>0</v>
      </c>
      <c r="AH19" s="21">
        <f>IF('4-Registro de activos'!$AV19=(AH$3-'3- Datos generales'!$B$4),ROUNDUP(('4-Registro de activos'!$G19*'3- Datos generales'!$B$12*(1+'3- Datos generales'!$B$11)^(AH$3-'3- Datos generales'!$B$4)),0),0)</f>
        <v>0</v>
      </c>
      <c r="AI19" s="21">
        <f>IF('4-Registro de activos'!$AV19=(AI$3-'3- Datos generales'!$B$4),ROUNDUP(('4-Registro de activos'!$G19*'3- Datos generales'!$B$12*(1+'3- Datos generales'!$B$11)^(AI$3-'3- Datos generales'!$B$4)),0),0)</f>
        <v>0</v>
      </c>
      <c r="AJ19" s="21">
        <f>IF('4-Registro de activos'!$AV19=(AJ$3-'3- Datos generales'!$B$4),ROUNDUP(('4-Registro de activos'!$G19*'3- Datos generales'!$B$12*(1+'3- Datos generales'!$B$11)^(AJ$3-'3- Datos generales'!$B$4)),0),0)</f>
        <v>0</v>
      </c>
      <c r="AK19" s="159">
        <f>IF('4-Registro de activos'!$AV19=(AK$3-'3- Datos generales'!$B$4),ROUNDUP(('4-Registro de activos'!$G19*'3- Datos generales'!$B$12*(1+'3- Datos generales'!$B$11)^(AK$3-'3- Datos generales'!$B$4)),0),0)</f>
        <v>0</v>
      </c>
      <c r="AL19" s="22">
        <f>IF('4-Registro de activos'!$AV19&lt;=(AL$3-'3- Datos generales'!$B$4),ROUNDUP((('4-Registro de activos'!$H19*'3- Datos generales'!$B$12)*((1+'3- Datos generales'!$B$11)^(AL$3-'3- Datos generales'!$B$4+'8 -Datos de referencia'!$B$25))),0),0)</f>
        <v>0</v>
      </c>
      <c r="AM19" s="21">
        <f>IF('4-Registro de activos'!$AV19=(AM$3-'3- Datos generales'!$B$4),ROUNDUP((('4-Registro de activos'!$H19*'3- Datos generales'!$B$12)*((1+'3- Datos generales'!$B$11)^(AM$3-'3- Datos generales'!$B$4+'8 -Datos de referencia'!$B$25))),0),0)</f>
        <v>0</v>
      </c>
      <c r="AN19" s="21">
        <f>IF('4-Registro de activos'!$AV19=(AN$3-'3- Datos generales'!$B$4),ROUNDUP((('4-Registro de activos'!$H19*'3- Datos generales'!$B$12)*((1+'3- Datos generales'!$B$11)^(AN$3-'3- Datos generales'!$B$4+'8 -Datos de referencia'!$B$25))),0),0)</f>
        <v>0</v>
      </c>
      <c r="AO19" s="21">
        <f>IF('4-Registro de activos'!$AV19=(AO$3-'3- Datos generales'!$B$4),ROUNDUP((('4-Registro de activos'!$H19*'3- Datos generales'!$B$12)*((1+'3- Datos generales'!$B$11)^(AO$3-'3- Datos generales'!$B$4+'8 -Datos de referencia'!$B$25))),0),0)</f>
        <v>0</v>
      </c>
      <c r="AP19" s="21">
        <f>IF('4-Registro de activos'!$AV19=(AP$3-'3- Datos generales'!$B$4),ROUNDUP((('4-Registro de activos'!$H19*'3- Datos generales'!$B$12)*((1+'3- Datos generales'!$B$11)^(AP$3-'3- Datos generales'!$B$4+'8 -Datos de referencia'!$B$25))),0),0)</f>
        <v>0</v>
      </c>
      <c r="AQ19" s="21">
        <f>IF('4-Registro de activos'!$AV19=(AQ$3-'3- Datos generales'!$B$4),ROUNDUP((('4-Registro de activos'!$H19*'3- Datos generales'!$B$12)*((1+'3- Datos generales'!$B$11)^(AQ$3-'3- Datos generales'!$B$4+'8 -Datos de referencia'!$B$25))),0),0)</f>
        <v>0</v>
      </c>
      <c r="AR19" s="21">
        <f>IF('4-Registro de activos'!$AV19=(AR$3-'3- Datos generales'!$B$4),ROUNDUP((('4-Registro de activos'!$H19*'3- Datos generales'!$B$12)*((1+'3- Datos generales'!$B$11)^(AR$3-'3- Datos generales'!$B$4+'8 -Datos de referencia'!$B$25))),0),0)</f>
        <v>0</v>
      </c>
      <c r="AS19" s="21">
        <f>IF('4-Registro de activos'!$AV19=(AS$3-'3- Datos generales'!$B$4),ROUNDUP((('4-Registro de activos'!$H19*'3- Datos generales'!$B$12)*((1+'3- Datos generales'!$B$11)^(AS$3-'3- Datos generales'!$B$4+'8 -Datos de referencia'!$B$25))),0),0)</f>
        <v>0</v>
      </c>
      <c r="AT19" s="21">
        <f>IF('4-Registro de activos'!$AV19=(AT$3-'3- Datos generales'!$B$4),ROUNDUP((('4-Registro de activos'!$H19*'3- Datos generales'!$B$12)*((1+'3- Datos generales'!$B$11)^(AT$3-'3- Datos generales'!$B$4+'8 -Datos de referencia'!$B$25))),0),0)</f>
        <v>0</v>
      </c>
      <c r="AU19" s="21">
        <f>IF('4-Registro de activos'!$AV19=(AU$3-'3- Datos generales'!$B$4),ROUNDUP((('4-Registro de activos'!$H19*'3- Datos generales'!$B$12)*((1+'3- Datos generales'!$B$11)^(AU$3-'3- Datos generales'!$B$4+'8 -Datos de referencia'!$B$25))),0),0)</f>
        <v>0</v>
      </c>
      <c r="AV19" s="159">
        <f>IF('4-Registro de activos'!$AV19=(AV$3-'3- Datos generales'!$B$4),ROUNDUP((('4-Registro de activos'!$H19*'3- Datos generales'!$B$12)*((1+'3- Datos generales'!$B$11)^(AV$3-'3- Datos generales'!$B$4+'8 -Datos de referencia'!$B$25))),0),0)</f>
        <v>0</v>
      </c>
      <c r="AW19" s="23">
        <f>IF(P19&gt;0,($M19*(1+'3- Datos generales'!$B$5)^('5-Proyección inversiones'!AW$3-'3- Datos generales'!$B$4))*(P19*((1+'3- Datos generales'!$B$11)^(AW$3-'3- Datos generales'!$B$4+'8 -Datos de referencia'!$B$25))),0)</f>
        <v>0</v>
      </c>
      <c r="AX19" s="20">
        <f>IF(Q19&gt;0,($M19*(1+'3- Datos generales'!$B$5)^(AX$3-'3- Datos generales'!$B$4))*(Q19*((1+'3- Datos generales'!$B$11)^('5-Proyección inversiones'!AX$3-'3- Datos generales'!$B$4+'8 -Datos de referencia'!$B$25))),0)</f>
        <v>0</v>
      </c>
      <c r="AY19" s="20">
        <f>IF(R19&gt;0,($M19*(1+'3- Datos generales'!$B$5)^(AY$3-'3- Datos generales'!$B$4))*(R19*((1+'3- Datos generales'!$B$11)^('5-Proyección inversiones'!AY$3-'3- Datos generales'!$B$4+'8 -Datos de referencia'!$B$25))),0)</f>
        <v>0</v>
      </c>
      <c r="AZ19" s="20">
        <f>IF(S19&gt;0,($M19*(1+'3- Datos generales'!$B$5)^(AZ$3-'3- Datos generales'!$B$4))*(S19*((1+'3- Datos generales'!$B$11)^('5-Proyección inversiones'!AZ$3-'3- Datos generales'!$B$4+'8 -Datos de referencia'!$B$25))),0)</f>
        <v>0</v>
      </c>
      <c r="BA19" s="20">
        <f>IF(T19&gt;0,($M19*(1+'3- Datos generales'!$B$5)^(BA$3-'3- Datos generales'!$B$4))*(T19*((1+'3- Datos generales'!$B$11)^('5-Proyección inversiones'!BA$3-'3- Datos generales'!$B$4+'8 -Datos de referencia'!$B$25))),0)</f>
        <v>0</v>
      </c>
      <c r="BB19" s="20">
        <f>IF(U19&gt;0,($M19*(1+'3- Datos generales'!$B$5)^(BB$3-'3- Datos generales'!$B$4))*(U19*((1+'3- Datos generales'!$B$11)^('5-Proyección inversiones'!BB$3-'3- Datos generales'!$B$4+'8 -Datos de referencia'!$B$25))),0)</f>
        <v>0</v>
      </c>
      <c r="BC19" s="20">
        <f>IF(V19&gt;0,($M19*(1+'3- Datos generales'!$B$5)^(BC$3-'3- Datos generales'!$B$4))*(V19*((1+'3- Datos generales'!$B$11)^('5-Proyección inversiones'!BC$3-'3- Datos generales'!$B$4+'8 -Datos de referencia'!$B$25))),0)</f>
        <v>0</v>
      </c>
      <c r="BD19" s="20">
        <f>IF(W19&gt;0,($M19*(1+'3- Datos generales'!$B$5)^(BD$3-'3- Datos generales'!$B$4))*(W19*((1+'3- Datos generales'!$B$11)^('5-Proyección inversiones'!BD$3-'3- Datos generales'!$B$4+'8 -Datos de referencia'!$B$25))),0)</f>
        <v>0</v>
      </c>
      <c r="BE19" s="20">
        <f>IF(X19&gt;0,($M19*(1+'3- Datos generales'!$B$5)^(BE$3-'3- Datos generales'!$B$4))*(X19*((1+'3- Datos generales'!$B$11)^('5-Proyección inversiones'!BE$3-'3- Datos generales'!$B$4+'8 -Datos de referencia'!$B$25))),0)</f>
        <v>0</v>
      </c>
      <c r="BF19" s="20">
        <f>IF(Y19&gt;0,($M19*(1+'3- Datos generales'!$B$5)^(BF$3-'3- Datos generales'!$B$4))*(Y19*((1+'3- Datos generales'!$B$11)^('5-Proyección inversiones'!BF$3-'3- Datos generales'!$B$4+'8 -Datos de referencia'!$B$25))),0)</f>
        <v>0</v>
      </c>
      <c r="BG19" s="155">
        <f>IF(Z19&gt;0,($M19*(1+'3- Datos generales'!$B$5)^(BG$3-'3- Datos generales'!$B$4))*(Z19*((1+'3- Datos generales'!$B$11)^('5-Proyección inversiones'!BG$3-'3- Datos generales'!$B$4+'8 -Datos de referencia'!$B$25))),0)</f>
        <v>0</v>
      </c>
      <c r="BH19" s="23">
        <f>IF(AA19&gt;0,($N19*(1+'3- Datos generales'!$B$5)^(BH$3-'3- Datos generales'!$B$4))*(AA19*((1+'3- Datos generales'!$B$11)^('5-Proyección inversiones'!BH$3-'3- Datos generales'!$B$4+'8 -Datos de referencia'!$B$25))),0)</f>
        <v>0</v>
      </c>
      <c r="BI19" s="20">
        <f>IF(AB19&gt;0,$N19*((1+'3- Datos generales'!$B$5)^(BI$3-'3- Datos generales'!$B$4))*(AB19*((1+'3- Datos generales'!$B$11)^('5-Proyección inversiones'!BI$3-'3- Datos generales'!$B$4+'8 -Datos de referencia'!$B$25))),0)</f>
        <v>0</v>
      </c>
      <c r="BJ19" s="20">
        <f>IF(AC19&gt;0,$N19*((1+'3- Datos generales'!$B$5)^(BJ$3-'3- Datos generales'!$B$4))*(AC19*((1+'3- Datos generales'!$B$11)^('5-Proyección inversiones'!BJ$3-'3- Datos generales'!$B$4+'8 -Datos de referencia'!$B$25))),0)</f>
        <v>0</v>
      </c>
      <c r="BK19" s="20">
        <f>IF(AD19&gt;0,$N19*((1+'3- Datos generales'!$B$5)^(BK$3-'3- Datos generales'!$B$4))*(AD19*((1+'3- Datos generales'!$B$11)^('5-Proyección inversiones'!BK$3-'3- Datos generales'!$B$4+'8 -Datos de referencia'!$B$25))),0)</f>
        <v>0</v>
      </c>
      <c r="BL19" s="20">
        <f>IF(AE19&gt;0,$N19*((1+'3- Datos generales'!$B$5)^(BL$3-'3- Datos generales'!$B$4))*(AE19*((1+'3- Datos generales'!$B$11)^('5-Proyección inversiones'!BL$3-'3- Datos generales'!$B$4+'8 -Datos de referencia'!$B$25))),0)</f>
        <v>0</v>
      </c>
      <c r="BM19" s="20">
        <f>IF(AF19&gt;0,$N19*((1+'3- Datos generales'!$B$5)^(BM$3-'3- Datos generales'!$B$4))*(AF19*((1+'3- Datos generales'!$B$11)^('5-Proyección inversiones'!BM$3-'3- Datos generales'!$B$4+'8 -Datos de referencia'!$B$25))),0)</f>
        <v>0</v>
      </c>
      <c r="BN19" s="20">
        <f>IF(AG19&gt;0,$N19*((1+'3- Datos generales'!$B$5)^(BN$3-'3- Datos generales'!$B$4))*(AG19*((1+'3- Datos generales'!$B$11)^('5-Proyección inversiones'!BN$3-'3- Datos generales'!$B$4+'8 -Datos de referencia'!$B$25))),0)</f>
        <v>0</v>
      </c>
      <c r="BO19" s="20">
        <f>IF(AH19&gt;0,$N19*((1+'3- Datos generales'!$B$5)^(BO$3-'3- Datos generales'!$B$4))*(AH19*((1+'3- Datos generales'!$B$11)^('5-Proyección inversiones'!BO$3-'3- Datos generales'!$B$4+'8 -Datos de referencia'!$B$25))),0)</f>
        <v>0</v>
      </c>
      <c r="BP19" s="20">
        <f>IF(AI19&gt;0,$N19*((1+'3- Datos generales'!$B$5)^(BP$3-'3- Datos generales'!$B$4))*(AI19*((1+'3- Datos generales'!$B$11)^('5-Proyección inversiones'!BP$3-'3- Datos generales'!$B$4+'8 -Datos de referencia'!$B$25))),0)</f>
        <v>0</v>
      </c>
      <c r="BQ19" s="20">
        <f>IF(AJ19&gt;0,$N19*((1+'3- Datos generales'!$B$5)^(BQ$3-'3- Datos generales'!$B$4))*(AJ19*((1+'3- Datos generales'!$B$11)^('5-Proyección inversiones'!BQ$3-'3- Datos generales'!$B$4+'8 -Datos de referencia'!$B$25))),0)</f>
        <v>0</v>
      </c>
      <c r="BR19" s="155">
        <f>IF(AK19&gt;0,$N19*((1+'3- Datos generales'!$B$5)^(BR$3-'3- Datos generales'!$B$4))*(AK19*((1+'3- Datos generales'!$B$11)^('5-Proyección inversiones'!BR$3-'3- Datos generales'!$B$4+'8 -Datos de referencia'!$B$25))),0)</f>
        <v>0</v>
      </c>
      <c r="BS19" s="23">
        <f>IF(AL19&gt;0,AL19*($O19*(1+'3- Datos generales'!$B$5)^(BH$3-'3- Datos generales'!$B$4)),0)</f>
        <v>0</v>
      </c>
      <c r="BT19" s="20">
        <f>IF(AM19&gt;0,AM19*($O19*(1+'3- Datos generales'!$B$5)^(BT$3-'3- Datos generales'!$B$4)),0)</f>
        <v>0</v>
      </c>
      <c r="BU19" s="20">
        <f>IF(AN19&gt;0,AN19*($O19*(1+'3- Datos generales'!$B$5)^(BU$3-'3- Datos generales'!$B$4)),0)</f>
        <v>0</v>
      </c>
      <c r="BV19" s="20">
        <f>IF(AO19&gt;0,AO19*($O19*(1+'3- Datos generales'!$B$5)^(BV$3-'3- Datos generales'!$B$4)),0)</f>
        <v>0</v>
      </c>
      <c r="BW19" s="20">
        <f>IF(AP19&gt;0,AP19*($O19*(1+'3- Datos generales'!$B$5)^(BW$3-'3- Datos generales'!$B$4)),0)</f>
        <v>0</v>
      </c>
      <c r="BX19" s="20">
        <f>IF(AQ19&gt;0,AQ19*($O19*(1+'3- Datos generales'!$B$5)^(BX$3-'3- Datos generales'!$B$4)),0)</f>
        <v>0</v>
      </c>
      <c r="BY19" s="20">
        <f>IF(AR19&gt;0,AR19*($O19*(1+'3- Datos generales'!$B$5)^(BY$3-'3- Datos generales'!$B$4)),0)</f>
        <v>0</v>
      </c>
      <c r="BZ19" s="20">
        <f>IF(AS19&gt;0,AS19*($O19*(1+'3- Datos generales'!$B$5)^(BZ$3-'3- Datos generales'!$B$4)),0)</f>
        <v>0</v>
      </c>
      <c r="CA19" s="20">
        <f>IF(AT19&gt;0,AT19*($O19*(1+'3- Datos generales'!$B$5)^(CA$3-'3- Datos generales'!$B$4)),0)</f>
        <v>0</v>
      </c>
      <c r="CB19" s="20">
        <f>IF(AU19&gt;0,AU19*($O19*(1+'3- Datos generales'!$B$5)^(CB$3-'3- Datos generales'!$B$4)),0)</f>
        <v>0</v>
      </c>
      <c r="CC19" s="155">
        <f>IF(AV19&gt;0,AV19*($O19*(1+'3- Datos generales'!$B$5)^(CC$3-'3- Datos generales'!$B$4)),0)</f>
        <v>0</v>
      </c>
    </row>
    <row r="20" spans="1:81" x14ac:dyDescent="0.25">
      <c r="A20" s="38"/>
      <c r="B20" s="14"/>
      <c r="C20" s="14">
        <f>'4-Registro de activos'!C20</f>
        <v>0</v>
      </c>
      <c r="D20" s="14">
        <f>'4-Registro de activos'!D20</f>
        <v>0</v>
      </c>
      <c r="E20" s="14">
        <f>'4-Registro de activos'!E20</f>
        <v>0</v>
      </c>
      <c r="F20" s="14">
        <f>'4-Registro de activos'!F20</f>
        <v>0</v>
      </c>
      <c r="G20" s="14">
        <f>'4-Registro de activos'!G20</f>
        <v>0</v>
      </c>
      <c r="H20" s="26">
        <f>'4-Registro de activos'!H20</f>
        <v>0</v>
      </c>
      <c r="I20" s="15" t="str">
        <f>'4-Registro de activos'!AV20</f>
        <v>n/a</v>
      </c>
      <c r="J20" s="14" t="str">
        <f>'4-Registro de activos'!AW20</f>
        <v>Bajo Riesgo</v>
      </c>
      <c r="K20" s="14" t="str">
        <f>'4-Registro de activos'!AX20</f>
        <v>n/a</v>
      </c>
      <c r="L20" s="14" t="str">
        <f>'4-Registro de activos'!AY20</f>
        <v>n/a</v>
      </c>
      <c r="M20" s="66">
        <f>IF('4-Registro de activos'!K20="Sistema no mejorado",AVERAGE('3- Datos generales'!$D$20:$D$21),0)</f>
        <v>0</v>
      </c>
      <c r="N20" s="20" t="str">
        <f>IF('4-Registro de activos'!K20="Sistema no mejorado",0,IF('4-Registro de activos'!I20="sin dato","n/a",IF('4-Registro de activos'!I20="otro","n/a",VLOOKUP('4-Registro de activos'!I20,'3- Datos generales'!$A$23:$D$24,4,0))))</f>
        <v>n/a</v>
      </c>
      <c r="O20" s="155" t="str">
        <f>IF('4-Registro de activos'!K20="Sistema no mejorado",0,IF('4-Registro de activos'!I20="sin dato","n/a",IF('4-Registro de activos'!I20="otro","n/a",VLOOKUP('4-Registro de activos'!I20,'3- Datos generales'!$A$26:$D$27,4,0))))</f>
        <v>n/a</v>
      </c>
      <c r="P20" s="22">
        <f>IF('4-Registro de activos'!$AY20="Nueva Construccion",ROUNDUP(('4-Registro de activos'!$G20*'3- Datos generales'!$B$12*(1+'3- Datos generales'!$B$11)^(P$3-'3- Datos generales'!$B$4)),0),0)</f>
        <v>0</v>
      </c>
      <c r="Q20" s="21">
        <f>IF('4-Registro de activos'!$AY20="Nueva Construccion",IF($P20&gt;0,0,ROUNDUP(('4-Registro de activos'!$G20*'3- Datos generales'!$B$12*(1+'3- Datos generales'!$B$11)^(Q$3-'3- Datos generales'!$B$4)),0)),0)</f>
        <v>0</v>
      </c>
      <c r="R20" s="21">
        <f>IF('4-Registro de activos'!$AY20="Nueva Construccion",IF($P20&gt;0,0,ROUNDUP(('4-Registro de activos'!$G20*'3- Datos generales'!$B$12*(1+'3- Datos generales'!$B$11)^(R$3-'3- Datos generales'!$B$4)),0)),0)</f>
        <v>0</v>
      </c>
      <c r="S20" s="21">
        <f>IF('4-Registro de activos'!$AY20="Nueva Construccion",IF($P20&gt;0,0,ROUNDUP(('4-Registro de activos'!$G20*'3- Datos generales'!$B$12*(1+'3- Datos generales'!$B$11)^(S$3-'3- Datos generales'!$B$4)),0)),0)</f>
        <v>0</v>
      </c>
      <c r="T20" s="21">
        <f>IF('4-Registro de activos'!$AY20="Nueva Construccion",IF($P20&gt;0,0,ROUNDUP(('4-Registro de activos'!$G20*'3- Datos generales'!$B$12*(1+'3- Datos generales'!$B$11)^(T$3-'3- Datos generales'!$B$4)),0)),0)</f>
        <v>0</v>
      </c>
      <c r="U20" s="21">
        <f>IF('4-Registro de activos'!$AY20="Nueva Construccion",IF($P20&gt;0,0,ROUNDUP(('4-Registro de activos'!$G20*'3- Datos generales'!$B$12*(1+'3- Datos generales'!$B$11)^(U$3-'3- Datos generales'!$B$4)),0)),0)</f>
        <v>0</v>
      </c>
      <c r="V20" s="21">
        <f>IF('4-Registro de activos'!$AY20="Nueva Construccion",IF($P20&gt;0,0,ROUNDUP(('4-Registro de activos'!$G20*'3- Datos generales'!$B$12*(1+'3- Datos generales'!$B$11)^(V$3-'3- Datos generales'!$B$4)),0)),0)</f>
        <v>0</v>
      </c>
      <c r="W20" s="21">
        <f>IF('4-Registro de activos'!$AY20="Nueva Construccion",IF($P20&gt;0,0,ROUNDUP(('4-Registro de activos'!$G20*'3- Datos generales'!$B$12*(1+'3- Datos generales'!$B$11)^(W$3-'3- Datos generales'!$B$4)),0)),0)</f>
        <v>0</v>
      </c>
      <c r="X20" s="21">
        <f>IF('4-Registro de activos'!$AY20="Nueva Construccion",IF($P20&gt;0,0,ROUNDUP(('4-Registro de activos'!$G20*'3- Datos generales'!$B$12*(1+'3- Datos generales'!$B$11)^(X$3-'3- Datos generales'!$B$4)),0)),0)</f>
        <v>0</v>
      </c>
      <c r="Y20" s="21">
        <f>IF('4-Registro de activos'!$AY20="Nueva Construccion",IF($P20&gt;0,0,ROUNDUP(('4-Registro de activos'!$G20*'3- Datos generales'!$B$12*(1+'3- Datos generales'!$B$11)^(Y$3-'3- Datos generales'!$B$4)),0)),0)</f>
        <v>0</v>
      </c>
      <c r="Z20" s="159">
        <f>IF('4-Registro de activos'!$AY20="Nueva Construccion",IF($P20&gt;0,0,ROUNDUP(('4-Registro de activos'!$G20*'3- Datos generales'!$B$12*(1+'3- Datos generales'!$B$11)^(Z$3-'3- Datos generales'!$B$4)),0)),0)</f>
        <v>0</v>
      </c>
      <c r="AA20" s="22">
        <f>IF('4-Registro de activos'!$AV20&lt;=(AA$3-'3- Datos generales'!$B$4),ROUNDUP(('4-Registro de activos'!$G20*'3- Datos generales'!$B$12*(1+'3- Datos generales'!$B$11)^(AA$3-'3- Datos generales'!$B$4)),0),0)</f>
        <v>0</v>
      </c>
      <c r="AB20" s="21">
        <f>IF('4-Registro de activos'!$AV20=(AB$3-'3- Datos generales'!$B$4),ROUNDUP(('4-Registro de activos'!$G20*'3- Datos generales'!$B$12*(1+'3- Datos generales'!$B$11)^(AB$3-'3- Datos generales'!$B$4)),0),0)</f>
        <v>0</v>
      </c>
      <c r="AC20" s="21">
        <f>IF('4-Registro de activos'!$AV20=(AC$3-'3- Datos generales'!$B$4),ROUNDUP(('4-Registro de activos'!$G20*'3- Datos generales'!$B$12*(1+'3- Datos generales'!$B$11)^(AC$3-'3- Datos generales'!$B$4)),0),0)</f>
        <v>0</v>
      </c>
      <c r="AD20" s="21">
        <f>IF('4-Registro de activos'!$AV20=(AD$3-'3- Datos generales'!$B$4),ROUNDUP(('4-Registro de activos'!$G20*'3- Datos generales'!$B$12*(1+'3- Datos generales'!$B$11)^(AD$3-'3- Datos generales'!$B$4)),0),0)</f>
        <v>0</v>
      </c>
      <c r="AE20" s="21">
        <f>IF('4-Registro de activos'!$AV20=(AE$3-'3- Datos generales'!$B$4),ROUNDUP(('4-Registro de activos'!$G20*'3- Datos generales'!$B$12*(1+'3- Datos generales'!$B$11)^(AE$3-'3- Datos generales'!$B$4)),0),0)</f>
        <v>0</v>
      </c>
      <c r="AF20" s="21">
        <f>IF('4-Registro de activos'!$AV20=(AF$3-'3- Datos generales'!$B$4),ROUNDUP(('4-Registro de activos'!$G20*'3- Datos generales'!$B$12*(1+'3- Datos generales'!$B$11)^(AF$3-'3- Datos generales'!$B$4)),0),0)</f>
        <v>0</v>
      </c>
      <c r="AG20" s="21">
        <f>IF('4-Registro de activos'!$AV20=(AG$3-'3- Datos generales'!$B$4),ROUNDUP(('4-Registro de activos'!$G20*'3- Datos generales'!$B$12*(1+'3- Datos generales'!$B$11)^(AG$3-'3- Datos generales'!$B$4)),0),0)</f>
        <v>0</v>
      </c>
      <c r="AH20" s="21">
        <f>IF('4-Registro de activos'!$AV20=(AH$3-'3- Datos generales'!$B$4),ROUNDUP(('4-Registro de activos'!$G20*'3- Datos generales'!$B$12*(1+'3- Datos generales'!$B$11)^(AH$3-'3- Datos generales'!$B$4)),0),0)</f>
        <v>0</v>
      </c>
      <c r="AI20" s="21">
        <f>IF('4-Registro de activos'!$AV20=(AI$3-'3- Datos generales'!$B$4),ROUNDUP(('4-Registro de activos'!$G20*'3- Datos generales'!$B$12*(1+'3- Datos generales'!$B$11)^(AI$3-'3- Datos generales'!$B$4)),0),0)</f>
        <v>0</v>
      </c>
      <c r="AJ20" s="21">
        <f>IF('4-Registro de activos'!$AV20=(AJ$3-'3- Datos generales'!$B$4),ROUNDUP(('4-Registro de activos'!$G20*'3- Datos generales'!$B$12*(1+'3- Datos generales'!$B$11)^(AJ$3-'3- Datos generales'!$B$4)),0),0)</f>
        <v>0</v>
      </c>
      <c r="AK20" s="159">
        <f>IF('4-Registro de activos'!$AV20=(AK$3-'3- Datos generales'!$B$4),ROUNDUP(('4-Registro de activos'!$G20*'3- Datos generales'!$B$12*(1+'3- Datos generales'!$B$11)^(AK$3-'3- Datos generales'!$B$4)),0),0)</f>
        <v>0</v>
      </c>
      <c r="AL20" s="22">
        <f>IF('4-Registro de activos'!$AV20&lt;=(AL$3-'3- Datos generales'!$B$4),ROUNDUP((('4-Registro de activos'!$H20*'3- Datos generales'!$B$12)*((1+'3- Datos generales'!$B$11)^(AL$3-'3- Datos generales'!$B$4+'8 -Datos de referencia'!$B$25))),0),0)</f>
        <v>0</v>
      </c>
      <c r="AM20" s="21">
        <f>IF('4-Registro de activos'!$AV20=(AM$3-'3- Datos generales'!$B$4),ROUNDUP((('4-Registro de activos'!$H20*'3- Datos generales'!$B$12)*((1+'3- Datos generales'!$B$11)^(AM$3-'3- Datos generales'!$B$4+'8 -Datos de referencia'!$B$25))),0),0)</f>
        <v>0</v>
      </c>
      <c r="AN20" s="21">
        <f>IF('4-Registro de activos'!$AV20=(AN$3-'3- Datos generales'!$B$4),ROUNDUP((('4-Registro de activos'!$H20*'3- Datos generales'!$B$12)*((1+'3- Datos generales'!$B$11)^(AN$3-'3- Datos generales'!$B$4+'8 -Datos de referencia'!$B$25))),0),0)</f>
        <v>0</v>
      </c>
      <c r="AO20" s="21">
        <f>IF('4-Registro de activos'!$AV20=(AO$3-'3- Datos generales'!$B$4),ROUNDUP((('4-Registro de activos'!$H20*'3- Datos generales'!$B$12)*((1+'3- Datos generales'!$B$11)^(AO$3-'3- Datos generales'!$B$4+'8 -Datos de referencia'!$B$25))),0),0)</f>
        <v>0</v>
      </c>
      <c r="AP20" s="21">
        <f>IF('4-Registro de activos'!$AV20=(AP$3-'3- Datos generales'!$B$4),ROUNDUP((('4-Registro de activos'!$H20*'3- Datos generales'!$B$12)*((1+'3- Datos generales'!$B$11)^(AP$3-'3- Datos generales'!$B$4+'8 -Datos de referencia'!$B$25))),0),0)</f>
        <v>0</v>
      </c>
      <c r="AQ20" s="21">
        <f>IF('4-Registro de activos'!$AV20=(AQ$3-'3- Datos generales'!$B$4),ROUNDUP((('4-Registro de activos'!$H20*'3- Datos generales'!$B$12)*((1+'3- Datos generales'!$B$11)^(AQ$3-'3- Datos generales'!$B$4+'8 -Datos de referencia'!$B$25))),0),0)</f>
        <v>0</v>
      </c>
      <c r="AR20" s="21">
        <f>IF('4-Registro de activos'!$AV20=(AR$3-'3- Datos generales'!$B$4),ROUNDUP((('4-Registro de activos'!$H20*'3- Datos generales'!$B$12)*((1+'3- Datos generales'!$B$11)^(AR$3-'3- Datos generales'!$B$4+'8 -Datos de referencia'!$B$25))),0),0)</f>
        <v>0</v>
      </c>
      <c r="AS20" s="21">
        <f>IF('4-Registro de activos'!$AV20=(AS$3-'3- Datos generales'!$B$4),ROUNDUP((('4-Registro de activos'!$H20*'3- Datos generales'!$B$12)*((1+'3- Datos generales'!$B$11)^(AS$3-'3- Datos generales'!$B$4+'8 -Datos de referencia'!$B$25))),0),0)</f>
        <v>0</v>
      </c>
      <c r="AT20" s="21">
        <f>IF('4-Registro de activos'!$AV20=(AT$3-'3- Datos generales'!$B$4),ROUNDUP((('4-Registro de activos'!$H20*'3- Datos generales'!$B$12)*((1+'3- Datos generales'!$B$11)^(AT$3-'3- Datos generales'!$B$4+'8 -Datos de referencia'!$B$25))),0),0)</f>
        <v>0</v>
      </c>
      <c r="AU20" s="21">
        <f>IF('4-Registro de activos'!$AV20=(AU$3-'3- Datos generales'!$B$4),ROUNDUP((('4-Registro de activos'!$H20*'3- Datos generales'!$B$12)*((1+'3- Datos generales'!$B$11)^(AU$3-'3- Datos generales'!$B$4+'8 -Datos de referencia'!$B$25))),0),0)</f>
        <v>0</v>
      </c>
      <c r="AV20" s="159">
        <f>IF('4-Registro de activos'!$AV20=(AV$3-'3- Datos generales'!$B$4),ROUNDUP((('4-Registro de activos'!$H20*'3- Datos generales'!$B$12)*((1+'3- Datos generales'!$B$11)^(AV$3-'3- Datos generales'!$B$4+'8 -Datos de referencia'!$B$25))),0),0)</f>
        <v>0</v>
      </c>
      <c r="AW20" s="23">
        <f>IF(P20&gt;0,($M20*(1+'3- Datos generales'!$B$5)^('5-Proyección inversiones'!AW$3-'3- Datos generales'!$B$4))*(P20*((1+'3- Datos generales'!$B$11)^(AW$3-'3- Datos generales'!$B$4+'8 -Datos de referencia'!$B$25))),0)</f>
        <v>0</v>
      </c>
      <c r="AX20" s="20">
        <f>IF(Q20&gt;0,($M20*(1+'3- Datos generales'!$B$5)^(AX$3-'3- Datos generales'!$B$4))*(Q20*((1+'3- Datos generales'!$B$11)^('5-Proyección inversiones'!AX$3-'3- Datos generales'!$B$4+'8 -Datos de referencia'!$B$25))),0)</f>
        <v>0</v>
      </c>
      <c r="AY20" s="20">
        <f>IF(R20&gt;0,($M20*(1+'3- Datos generales'!$B$5)^(AY$3-'3- Datos generales'!$B$4))*(R20*((1+'3- Datos generales'!$B$11)^('5-Proyección inversiones'!AY$3-'3- Datos generales'!$B$4+'8 -Datos de referencia'!$B$25))),0)</f>
        <v>0</v>
      </c>
      <c r="AZ20" s="20">
        <f>IF(S20&gt;0,($M20*(1+'3- Datos generales'!$B$5)^(AZ$3-'3- Datos generales'!$B$4))*(S20*((1+'3- Datos generales'!$B$11)^('5-Proyección inversiones'!AZ$3-'3- Datos generales'!$B$4+'8 -Datos de referencia'!$B$25))),0)</f>
        <v>0</v>
      </c>
      <c r="BA20" s="20">
        <f>IF(T20&gt;0,($M20*(1+'3- Datos generales'!$B$5)^(BA$3-'3- Datos generales'!$B$4))*(T20*((1+'3- Datos generales'!$B$11)^('5-Proyección inversiones'!BA$3-'3- Datos generales'!$B$4+'8 -Datos de referencia'!$B$25))),0)</f>
        <v>0</v>
      </c>
      <c r="BB20" s="20">
        <f>IF(U20&gt;0,($M20*(1+'3- Datos generales'!$B$5)^(BB$3-'3- Datos generales'!$B$4))*(U20*((1+'3- Datos generales'!$B$11)^('5-Proyección inversiones'!BB$3-'3- Datos generales'!$B$4+'8 -Datos de referencia'!$B$25))),0)</f>
        <v>0</v>
      </c>
      <c r="BC20" s="20">
        <f>IF(V20&gt;0,($M20*(1+'3- Datos generales'!$B$5)^(BC$3-'3- Datos generales'!$B$4))*(V20*((1+'3- Datos generales'!$B$11)^('5-Proyección inversiones'!BC$3-'3- Datos generales'!$B$4+'8 -Datos de referencia'!$B$25))),0)</f>
        <v>0</v>
      </c>
      <c r="BD20" s="20">
        <f>IF(W20&gt;0,($M20*(1+'3- Datos generales'!$B$5)^(BD$3-'3- Datos generales'!$B$4))*(W20*((1+'3- Datos generales'!$B$11)^('5-Proyección inversiones'!BD$3-'3- Datos generales'!$B$4+'8 -Datos de referencia'!$B$25))),0)</f>
        <v>0</v>
      </c>
      <c r="BE20" s="20">
        <f>IF(X20&gt;0,($M20*(1+'3- Datos generales'!$B$5)^(BE$3-'3- Datos generales'!$B$4))*(X20*((1+'3- Datos generales'!$B$11)^('5-Proyección inversiones'!BE$3-'3- Datos generales'!$B$4+'8 -Datos de referencia'!$B$25))),0)</f>
        <v>0</v>
      </c>
      <c r="BF20" s="20">
        <f>IF(Y20&gt;0,($M20*(1+'3- Datos generales'!$B$5)^(BF$3-'3- Datos generales'!$B$4))*(Y20*((1+'3- Datos generales'!$B$11)^('5-Proyección inversiones'!BF$3-'3- Datos generales'!$B$4+'8 -Datos de referencia'!$B$25))),0)</f>
        <v>0</v>
      </c>
      <c r="BG20" s="155">
        <f>IF(Z20&gt;0,($M20*(1+'3- Datos generales'!$B$5)^(BG$3-'3- Datos generales'!$B$4))*(Z20*((1+'3- Datos generales'!$B$11)^('5-Proyección inversiones'!BG$3-'3- Datos generales'!$B$4+'8 -Datos de referencia'!$B$25))),0)</f>
        <v>0</v>
      </c>
      <c r="BH20" s="23">
        <f>IF(AA20&gt;0,($N20*(1+'3- Datos generales'!$B$5)^(BH$3-'3- Datos generales'!$B$4))*(AA20*((1+'3- Datos generales'!$B$11)^('5-Proyección inversiones'!BH$3-'3- Datos generales'!$B$4+'8 -Datos de referencia'!$B$25))),0)</f>
        <v>0</v>
      </c>
      <c r="BI20" s="20">
        <f>IF(AB20&gt;0,$N20*((1+'3- Datos generales'!$B$5)^(BI$3-'3- Datos generales'!$B$4))*(AB20*((1+'3- Datos generales'!$B$11)^('5-Proyección inversiones'!BI$3-'3- Datos generales'!$B$4+'8 -Datos de referencia'!$B$25))),0)</f>
        <v>0</v>
      </c>
      <c r="BJ20" s="20">
        <f>IF(AC20&gt;0,$N20*((1+'3- Datos generales'!$B$5)^(BJ$3-'3- Datos generales'!$B$4))*(AC20*((1+'3- Datos generales'!$B$11)^('5-Proyección inversiones'!BJ$3-'3- Datos generales'!$B$4+'8 -Datos de referencia'!$B$25))),0)</f>
        <v>0</v>
      </c>
      <c r="BK20" s="20">
        <f>IF(AD20&gt;0,$N20*((1+'3- Datos generales'!$B$5)^(BK$3-'3- Datos generales'!$B$4))*(AD20*((1+'3- Datos generales'!$B$11)^('5-Proyección inversiones'!BK$3-'3- Datos generales'!$B$4+'8 -Datos de referencia'!$B$25))),0)</f>
        <v>0</v>
      </c>
      <c r="BL20" s="20">
        <f>IF(AE20&gt;0,$N20*((1+'3- Datos generales'!$B$5)^(BL$3-'3- Datos generales'!$B$4))*(AE20*((1+'3- Datos generales'!$B$11)^('5-Proyección inversiones'!BL$3-'3- Datos generales'!$B$4+'8 -Datos de referencia'!$B$25))),0)</f>
        <v>0</v>
      </c>
      <c r="BM20" s="20">
        <f>IF(AF20&gt;0,$N20*((1+'3- Datos generales'!$B$5)^(BM$3-'3- Datos generales'!$B$4))*(AF20*((1+'3- Datos generales'!$B$11)^('5-Proyección inversiones'!BM$3-'3- Datos generales'!$B$4+'8 -Datos de referencia'!$B$25))),0)</f>
        <v>0</v>
      </c>
      <c r="BN20" s="20">
        <f>IF(AG20&gt;0,$N20*((1+'3- Datos generales'!$B$5)^(BN$3-'3- Datos generales'!$B$4))*(AG20*((1+'3- Datos generales'!$B$11)^('5-Proyección inversiones'!BN$3-'3- Datos generales'!$B$4+'8 -Datos de referencia'!$B$25))),0)</f>
        <v>0</v>
      </c>
      <c r="BO20" s="20">
        <f>IF(AH20&gt;0,$N20*((1+'3- Datos generales'!$B$5)^(BO$3-'3- Datos generales'!$B$4))*(AH20*((1+'3- Datos generales'!$B$11)^('5-Proyección inversiones'!BO$3-'3- Datos generales'!$B$4+'8 -Datos de referencia'!$B$25))),0)</f>
        <v>0</v>
      </c>
      <c r="BP20" s="20">
        <f>IF(AI20&gt;0,$N20*((1+'3- Datos generales'!$B$5)^(BP$3-'3- Datos generales'!$B$4))*(AI20*((1+'3- Datos generales'!$B$11)^('5-Proyección inversiones'!BP$3-'3- Datos generales'!$B$4+'8 -Datos de referencia'!$B$25))),0)</f>
        <v>0</v>
      </c>
      <c r="BQ20" s="20">
        <f>IF(AJ20&gt;0,$N20*((1+'3- Datos generales'!$B$5)^(BQ$3-'3- Datos generales'!$B$4))*(AJ20*((1+'3- Datos generales'!$B$11)^('5-Proyección inversiones'!BQ$3-'3- Datos generales'!$B$4+'8 -Datos de referencia'!$B$25))),0)</f>
        <v>0</v>
      </c>
      <c r="BR20" s="155">
        <f>IF(AK20&gt;0,$N20*((1+'3- Datos generales'!$B$5)^(BR$3-'3- Datos generales'!$B$4))*(AK20*((1+'3- Datos generales'!$B$11)^('5-Proyección inversiones'!BR$3-'3- Datos generales'!$B$4+'8 -Datos de referencia'!$B$25))),0)</f>
        <v>0</v>
      </c>
      <c r="BS20" s="23">
        <f>IF(AL20&gt;0,AL20*($O20*(1+'3- Datos generales'!$B$5)^(BH$3-'3- Datos generales'!$B$4)),0)</f>
        <v>0</v>
      </c>
      <c r="BT20" s="20">
        <f>IF(AM20&gt;0,AM20*($O20*(1+'3- Datos generales'!$B$5)^(BT$3-'3- Datos generales'!$B$4)),0)</f>
        <v>0</v>
      </c>
      <c r="BU20" s="20">
        <f>IF(AN20&gt;0,AN20*($O20*(1+'3- Datos generales'!$B$5)^(BU$3-'3- Datos generales'!$B$4)),0)</f>
        <v>0</v>
      </c>
      <c r="BV20" s="20">
        <f>IF(AO20&gt;0,AO20*($O20*(1+'3- Datos generales'!$B$5)^(BV$3-'3- Datos generales'!$B$4)),0)</f>
        <v>0</v>
      </c>
      <c r="BW20" s="20">
        <f>IF(AP20&gt;0,AP20*($O20*(1+'3- Datos generales'!$B$5)^(BW$3-'3- Datos generales'!$B$4)),0)</f>
        <v>0</v>
      </c>
      <c r="BX20" s="20">
        <f>IF(AQ20&gt;0,AQ20*($O20*(1+'3- Datos generales'!$B$5)^(BX$3-'3- Datos generales'!$B$4)),0)</f>
        <v>0</v>
      </c>
      <c r="BY20" s="20">
        <f>IF(AR20&gt;0,AR20*($O20*(1+'3- Datos generales'!$B$5)^(BY$3-'3- Datos generales'!$B$4)),0)</f>
        <v>0</v>
      </c>
      <c r="BZ20" s="20">
        <f>IF(AS20&gt;0,AS20*($O20*(1+'3- Datos generales'!$B$5)^(BZ$3-'3- Datos generales'!$B$4)),0)</f>
        <v>0</v>
      </c>
      <c r="CA20" s="20">
        <f>IF(AT20&gt;0,AT20*($O20*(1+'3- Datos generales'!$B$5)^(CA$3-'3- Datos generales'!$B$4)),0)</f>
        <v>0</v>
      </c>
      <c r="CB20" s="20">
        <f>IF(AU20&gt;0,AU20*($O20*(1+'3- Datos generales'!$B$5)^(CB$3-'3- Datos generales'!$B$4)),0)</f>
        <v>0</v>
      </c>
      <c r="CC20" s="155">
        <f>IF(AV20&gt;0,AV20*($O20*(1+'3- Datos generales'!$B$5)^(CC$3-'3- Datos generales'!$B$4)),0)</f>
        <v>0</v>
      </c>
    </row>
    <row r="21" spans="1:81" x14ac:dyDescent="0.25">
      <c r="A21" s="38"/>
      <c r="B21" s="14"/>
      <c r="C21" s="14">
        <f>'4-Registro de activos'!C21</f>
        <v>0</v>
      </c>
      <c r="D21" s="14">
        <f>'4-Registro de activos'!D21</f>
        <v>0</v>
      </c>
      <c r="E21" s="14">
        <f>'4-Registro de activos'!E21</f>
        <v>0</v>
      </c>
      <c r="F21" s="14">
        <f>'4-Registro de activos'!F21</f>
        <v>0</v>
      </c>
      <c r="G21" s="14">
        <f>'4-Registro de activos'!G21</f>
        <v>0</v>
      </c>
      <c r="H21" s="26">
        <f>'4-Registro de activos'!H21</f>
        <v>0</v>
      </c>
      <c r="I21" s="15" t="str">
        <f>'4-Registro de activos'!AV21</f>
        <v>n/a</v>
      </c>
      <c r="J21" s="14" t="str">
        <f>'4-Registro de activos'!AW21</f>
        <v>Bajo Riesgo</v>
      </c>
      <c r="K21" s="14" t="str">
        <f>'4-Registro de activos'!AX21</f>
        <v>n/a</v>
      </c>
      <c r="L21" s="14" t="str">
        <f>'4-Registro de activos'!AY21</f>
        <v>n/a</v>
      </c>
      <c r="M21" s="66">
        <f>IF('4-Registro de activos'!K21="Sistema no mejorado",AVERAGE('3- Datos generales'!$D$20:$D$21),0)</f>
        <v>0</v>
      </c>
      <c r="N21" s="20" t="str">
        <f>IF('4-Registro de activos'!K21="Sistema no mejorado",0,IF('4-Registro de activos'!I21="sin dato","n/a",IF('4-Registro de activos'!I21="otro","n/a",VLOOKUP('4-Registro de activos'!I21,'3- Datos generales'!$A$23:$D$24,4,0))))</f>
        <v>n/a</v>
      </c>
      <c r="O21" s="155" t="str">
        <f>IF('4-Registro de activos'!K21="Sistema no mejorado",0,IF('4-Registro de activos'!I21="sin dato","n/a",IF('4-Registro de activos'!I21="otro","n/a",VLOOKUP('4-Registro de activos'!I21,'3- Datos generales'!$A$26:$D$27,4,0))))</f>
        <v>n/a</v>
      </c>
      <c r="P21" s="22">
        <f>IF('4-Registro de activos'!$AY21="Nueva Construccion",ROUNDUP(('4-Registro de activos'!$G21*'3- Datos generales'!$B$12*(1+'3- Datos generales'!$B$11)^(P$3-'3- Datos generales'!$B$4)),0),0)</f>
        <v>0</v>
      </c>
      <c r="Q21" s="21">
        <f>IF('4-Registro de activos'!$AY21="Nueva Construccion",IF($P21&gt;0,0,ROUNDUP(('4-Registro de activos'!$G21*'3- Datos generales'!$B$12*(1+'3- Datos generales'!$B$11)^(Q$3-'3- Datos generales'!$B$4)),0)),0)</f>
        <v>0</v>
      </c>
      <c r="R21" s="21">
        <f>IF('4-Registro de activos'!$AY21="Nueva Construccion",IF($P21&gt;0,0,ROUNDUP(('4-Registro de activos'!$G21*'3- Datos generales'!$B$12*(1+'3- Datos generales'!$B$11)^(R$3-'3- Datos generales'!$B$4)),0)),0)</f>
        <v>0</v>
      </c>
      <c r="S21" s="21">
        <f>IF('4-Registro de activos'!$AY21="Nueva Construccion",IF($P21&gt;0,0,ROUNDUP(('4-Registro de activos'!$G21*'3- Datos generales'!$B$12*(1+'3- Datos generales'!$B$11)^(S$3-'3- Datos generales'!$B$4)),0)),0)</f>
        <v>0</v>
      </c>
      <c r="T21" s="21">
        <f>IF('4-Registro de activos'!$AY21="Nueva Construccion",IF($P21&gt;0,0,ROUNDUP(('4-Registro de activos'!$G21*'3- Datos generales'!$B$12*(1+'3- Datos generales'!$B$11)^(T$3-'3- Datos generales'!$B$4)),0)),0)</f>
        <v>0</v>
      </c>
      <c r="U21" s="21">
        <f>IF('4-Registro de activos'!$AY21="Nueva Construccion",IF($P21&gt;0,0,ROUNDUP(('4-Registro de activos'!$G21*'3- Datos generales'!$B$12*(1+'3- Datos generales'!$B$11)^(U$3-'3- Datos generales'!$B$4)),0)),0)</f>
        <v>0</v>
      </c>
      <c r="V21" s="21">
        <f>IF('4-Registro de activos'!$AY21="Nueva Construccion",IF($P21&gt;0,0,ROUNDUP(('4-Registro de activos'!$G21*'3- Datos generales'!$B$12*(1+'3- Datos generales'!$B$11)^(V$3-'3- Datos generales'!$B$4)),0)),0)</f>
        <v>0</v>
      </c>
      <c r="W21" s="21">
        <f>IF('4-Registro de activos'!$AY21="Nueva Construccion",IF($P21&gt;0,0,ROUNDUP(('4-Registro de activos'!$G21*'3- Datos generales'!$B$12*(1+'3- Datos generales'!$B$11)^(W$3-'3- Datos generales'!$B$4)),0)),0)</f>
        <v>0</v>
      </c>
      <c r="X21" s="21">
        <f>IF('4-Registro de activos'!$AY21="Nueva Construccion",IF($P21&gt;0,0,ROUNDUP(('4-Registro de activos'!$G21*'3- Datos generales'!$B$12*(1+'3- Datos generales'!$B$11)^(X$3-'3- Datos generales'!$B$4)),0)),0)</f>
        <v>0</v>
      </c>
      <c r="Y21" s="21">
        <f>IF('4-Registro de activos'!$AY21="Nueva Construccion",IF($P21&gt;0,0,ROUNDUP(('4-Registro de activos'!$G21*'3- Datos generales'!$B$12*(1+'3- Datos generales'!$B$11)^(Y$3-'3- Datos generales'!$B$4)),0)),0)</f>
        <v>0</v>
      </c>
      <c r="Z21" s="159">
        <f>IF('4-Registro de activos'!$AY21="Nueva Construccion",IF($P21&gt;0,0,ROUNDUP(('4-Registro de activos'!$G21*'3- Datos generales'!$B$12*(1+'3- Datos generales'!$B$11)^(Z$3-'3- Datos generales'!$B$4)),0)),0)</f>
        <v>0</v>
      </c>
      <c r="AA21" s="22">
        <f>IF('4-Registro de activos'!$AV21&lt;=(AA$3-'3- Datos generales'!$B$4),ROUNDUP(('4-Registro de activos'!$G21*'3- Datos generales'!$B$12*(1+'3- Datos generales'!$B$11)^(AA$3-'3- Datos generales'!$B$4)),0),0)</f>
        <v>0</v>
      </c>
      <c r="AB21" s="21">
        <f>IF('4-Registro de activos'!$AV21=(AB$3-'3- Datos generales'!$B$4),ROUNDUP(('4-Registro de activos'!$G21*'3- Datos generales'!$B$12*(1+'3- Datos generales'!$B$11)^(AB$3-'3- Datos generales'!$B$4)),0),0)</f>
        <v>0</v>
      </c>
      <c r="AC21" s="21">
        <f>IF('4-Registro de activos'!$AV21=(AC$3-'3- Datos generales'!$B$4),ROUNDUP(('4-Registro de activos'!$G21*'3- Datos generales'!$B$12*(1+'3- Datos generales'!$B$11)^(AC$3-'3- Datos generales'!$B$4)),0),0)</f>
        <v>0</v>
      </c>
      <c r="AD21" s="21">
        <f>IF('4-Registro de activos'!$AV21=(AD$3-'3- Datos generales'!$B$4),ROUNDUP(('4-Registro de activos'!$G21*'3- Datos generales'!$B$12*(1+'3- Datos generales'!$B$11)^(AD$3-'3- Datos generales'!$B$4)),0),0)</f>
        <v>0</v>
      </c>
      <c r="AE21" s="21">
        <f>IF('4-Registro de activos'!$AV21=(AE$3-'3- Datos generales'!$B$4),ROUNDUP(('4-Registro de activos'!$G21*'3- Datos generales'!$B$12*(1+'3- Datos generales'!$B$11)^(AE$3-'3- Datos generales'!$B$4)),0),0)</f>
        <v>0</v>
      </c>
      <c r="AF21" s="21">
        <f>IF('4-Registro de activos'!$AV21=(AF$3-'3- Datos generales'!$B$4),ROUNDUP(('4-Registro de activos'!$G21*'3- Datos generales'!$B$12*(1+'3- Datos generales'!$B$11)^(AF$3-'3- Datos generales'!$B$4)),0),0)</f>
        <v>0</v>
      </c>
      <c r="AG21" s="21">
        <f>IF('4-Registro de activos'!$AV21=(AG$3-'3- Datos generales'!$B$4),ROUNDUP(('4-Registro de activos'!$G21*'3- Datos generales'!$B$12*(1+'3- Datos generales'!$B$11)^(AG$3-'3- Datos generales'!$B$4)),0),0)</f>
        <v>0</v>
      </c>
      <c r="AH21" s="21">
        <f>IF('4-Registro de activos'!$AV21=(AH$3-'3- Datos generales'!$B$4),ROUNDUP(('4-Registro de activos'!$G21*'3- Datos generales'!$B$12*(1+'3- Datos generales'!$B$11)^(AH$3-'3- Datos generales'!$B$4)),0),0)</f>
        <v>0</v>
      </c>
      <c r="AI21" s="21">
        <f>IF('4-Registro de activos'!$AV21=(AI$3-'3- Datos generales'!$B$4),ROUNDUP(('4-Registro de activos'!$G21*'3- Datos generales'!$B$12*(1+'3- Datos generales'!$B$11)^(AI$3-'3- Datos generales'!$B$4)),0),0)</f>
        <v>0</v>
      </c>
      <c r="AJ21" s="21">
        <f>IF('4-Registro de activos'!$AV21=(AJ$3-'3- Datos generales'!$B$4),ROUNDUP(('4-Registro de activos'!$G21*'3- Datos generales'!$B$12*(1+'3- Datos generales'!$B$11)^(AJ$3-'3- Datos generales'!$B$4)),0),0)</f>
        <v>0</v>
      </c>
      <c r="AK21" s="159">
        <f>IF('4-Registro de activos'!$AV21=(AK$3-'3- Datos generales'!$B$4),ROUNDUP(('4-Registro de activos'!$G21*'3- Datos generales'!$B$12*(1+'3- Datos generales'!$B$11)^(AK$3-'3- Datos generales'!$B$4)),0),0)</f>
        <v>0</v>
      </c>
      <c r="AL21" s="22">
        <f>IF('4-Registro de activos'!$AV21&lt;=(AL$3-'3- Datos generales'!$B$4),ROUNDUP((('4-Registro de activos'!$H21*'3- Datos generales'!$B$12)*((1+'3- Datos generales'!$B$11)^(AL$3-'3- Datos generales'!$B$4+'8 -Datos de referencia'!$B$25))),0),0)</f>
        <v>0</v>
      </c>
      <c r="AM21" s="21">
        <f>IF('4-Registro de activos'!$AV21=(AM$3-'3- Datos generales'!$B$4),ROUNDUP((('4-Registro de activos'!$H21*'3- Datos generales'!$B$12)*((1+'3- Datos generales'!$B$11)^(AM$3-'3- Datos generales'!$B$4+'8 -Datos de referencia'!$B$25))),0),0)</f>
        <v>0</v>
      </c>
      <c r="AN21" s="21">
        <f>IF('4-Registro de activos'!$AV21=(AN$3-'3- Datos generales'!$B$4),ROUNDUP((('4-Registro de activos'!$H21*'3- Datos generales'!$B$12)*((1+'3- Datos generales'!$B$11)^(AN$3-'3- Datos generales'!$B$4+'8 -Datos de referencia'!$B$25))),0),0)</f>
        <v>0</v>
      </c>
      <c r="AO21" s="21">
        <f>IF('4-Registro de activos'!$AV21=(AO$3-'3- Datos generales'!$B$4),ROUNDUP((('4-Registro de activos'!$H21*'3- Datos generales'!$B$12)*((1+'3- Datos generales'!$B$11)^(AO$3-'3- Datos generales'!$B$4+'8 -Datos de referencia'!$B$25))),0),0)</f>
        <v>0</v>
      </c>
      <c r="AP21" s="21">
        <f>IF('4-Registro de activos'!$AV21=(AP$3-'3- Datos generales'!$B$4),ROUNDUP((('4-Registro de activos'!$H21*'3- Datos generales'!$B$12)*((1+'3- Datos generales'!$B$11)^(AP$3-'3- Datos generales'!$B$4+'8 -Datos de referencia'!$B$25))),0),0)</f>
        <v>0</v>
      </c>
      <c r="AQ21" s="21">
        <f>IF('4-Registro de activos'!$AV21=(AQ$3-'3- Datos generales'!$B$4),ROUNDUP((('4-Registro de activos'!$H21*'3- Datos generales'!$B$12)*((1+'3- Datos generales'!$B$11)^(AQ$3-'3- Datos generales'!$B$4+'8 -Datos de referencia'!$B$25))),0),0)</f>
        <v>0</v>
      </c>
      <c r="AR21" s="21">
        <f>IF('4-Registro de activos'!$AV21=(AR$3-'3- Datos generales'!$B$4),ROUNDUP((('4-Registro de activos'!$H21*'3- Datos generales'!$B$12)*((1+'3- Datos generales'!$B$11)^(AR$3-'3- Datos generales'!$B$4+'8 -Datos de referencia'!$B$25))),0),0)</f>
        <v>0</v>
      </c>
      <c r="AS21" s="21">
        <f>IF('4-Registro de activos'!$AV21=(AS$3-'3- Datos generales'!$B$4),ROUNDUP((('4-Registro de activos'!$H21*'3- Datos generales'!$B$12)*((1+'3- Datos generales'!$B$11)^(AS$3-'3- Datos generales'!$B$4+'8 -Datos de referencia'!$B$25))),0),0)</f>
        <v>0</v>
      </c>
      <c r="AT21" s="21">
        <f>IF('4-Registro de activos'!$AV21=(AT$3-'3- Datos generales'!$B$4),ROUNDUP((('4-Registro de activos'!$H21*'3- Datos generales'!$B$12)*((1+'3- Datos generales'!$B$11)^(AT$3-'3- Datos generales'!$B$4+'8 -Datos de referencia'!$B$25))),0),0)</f>
        <v>0</v>
      </c>
      <c r="AU21" s="21">
        <f>IF('4-Registro de activos'!$AV21=(AU$3-'3- Datos generales'!$B$4),ROUNDUP((('4-Registro de activos'!$H21*'3- Datos generales'!$B$12)*((1+'3- Datos generales'!$B$11)^(AU$3-'3- Datos generales'!$B$4+'8 -Datos de referencia'!$B$25))),0),0)</f>
        <v>0</v>
      </c>
      <c r="AV21" s="159">
        <f>IF('4-Registro de activos'!$AV21=(AV$3-'3- Datos generales'!$B$4),ROUNDUP((('4-Registro de activos'!$H21*'3- Datos generales'!$B$12)*((1+'3- Datos generales'!$B$11)^(AV$3-'3- Datos generales'!$B$4+'8 -Datos de referencia'!$B$25))),0),0)</f>
        <v>0</v>
      </c>
      <c r="AW21" s="23">
        <f>IF(P21&gt;0,($M21*(1+'3- Datos generales'!$B$5)^('5-Proyección inversiones'!AW$3-'3- Datos generales'!$B$4))*(P21*((1+'3- Datos generales'!$B$11)^(AW$3-'3- Datos generales'!$B$4+'8 -Datos de referencia'!$B$25))),0)</f>
        <v>0</v>
      </c>
      <c r="AX21" s="20">
        <f>IF(Q21&gt;0,($M21*(1+'3- Datos generales'!$B$5)^(AX$3-'3- Datos generales'!$B$4))*(Q21*((1+'3- Datos generales'!$B$11)^('5-Proyección inversiones'!AX$3-'3- Datos generales'!$B$4+'8 -Datos de referencia'!$B$25))),0)</f>
        <v>0</v>
      </c>
      <c r="AY21" s="20">
        <f>IF(R21&gt;0,($M21*(1+'3- Datos generales'!$B$5)^(AY$3-'3- Datos generales'!$B$4))*(R21*((1+'3- Datos generales'!$B$11)^('5-Proyección inversiones'!AY$3-'3- Datos generales'!$B$4+'8 -Datos de referencia'!$B$25))),0)</f>
        <v>0</v>
      </c>
      <c r="AZ21" s="20">
        <f>IF(S21&gt;0,($M21*(1+'3- Datos generales'!$B$5)^(AZ$3-'3- Datos generales'!$B$4))*(S21*((1+'3- Datos generales'!$B$11)^('5-Proyección inversiones'!AZ$3-'3- Datos generales'!$B$4+'8 -Datos de referencia'!$B$25))),0)</f>
        <v>0</v>
      </c>
      <c r="BA21" s="20">
        <f>IF(T21&gt;0,($M21*(1+'3- Datos generales'!$B$5)^(BA$3-'3- Datos generales'!$B$4))*(T21*((1+'3- Datos generales'!$B$11)^('5-Proyección inversiones'!BA$3-'3- Datos generales'!$B$4+'8 -Datos de referencia'!$B$25))),0)</f>
        <v>0</v>
      </c>
      <c r="BB21" s="20">
        <f>IF(U21&gt;0,($M21*(1+'3- Datos generales'!$B$5)^(BB$3-'3- Datos generales'!$B$4))*(U21*((1+'3- Datos generales'!$B$11)^('5-Proyección inversiones'!BB$3-'3- Datos generales'!$B$4+'8 -Datos de referencia'!$B$25))),0)</f>
        <v>0</v>
      </c>
      <c r="BC21" s="20">
        <f>IF(V21&gt;0,($M21*(1+'3- Datos generales'!$B$5)^(BC$3-'3- Datos generales'!$B$4))*(V21*((1+'3- Datos generales'!$B$11)^('5-Proyección inversiones'!BC$3-'3- Datos generales'!$B$4+'8 -Datos de referencia'!$B$25))),0)</f>
        <v>0</v>
      </c>
      <c r="BD21" s="20">
        <f>IF(W21&gt;0,($M21*(1+'3- Datos generales'!$B$5)^(BD$3-'3- Datos generales'!$B$4))*(W21*((1+'3- Datos generales'!$B$11)^('5-Proyección inversiones'!BD$3-'3- Datos generales'!$B$4+'8 -Datos de referencia'!$B$25))),0)</f>
        <v>0</v>
      </c>
      <c r="BE21" s="20">
        <f>IF(X21&gt;0,($M21*(1+'3- Datos generales'!$B$5)^(BE$3-'3- Datos generales'!$B$4))*(X21*((1+'3- Datos generales'!$B$11)^('5-Proyección inversiones'!BE$3-'3- Datos generales'!$B$4+'8 -Datos de referencia'!$B$25))),0)</f>
        <v>0</v>
      </c>
      <c r="BF21" s="20">
        <f>IF(Y21&gt;0,($M21*(1+'3- Datos generales'!$B$5)^(BF$3-'3- Datos generales'!$B$4))*(Y21*((1+'3- Datos generales'!$B$11)^('5-Proyección inversiones'!BF$3-'3- Datos generales'!$B$4+'8 -Datos de referencia'!$B$25))),0)</f>
        <v>0</v>
      </c>
      <c r="BG21" s="155">
        <f>IF(Z21&gt;0,($M21*(1+'3- Datos generales'!$B$5)^(BG$3-'3- Datos generales'!$B$4))*(Z21*((1+'3- Datos generales'!$B$11)^('5-Proyección inversiones'!BG$3-'3- Datos generales'!$B$4+'8 -Datos de referencia'!$B$25))),0)</f>
        <v>0</v>
      </c>
      <c r="BH21" s="23">
        <f>IF(AA21&gt;0,($N21*(1+'3- Datos generales'!$B$5)^(BH$3-'3- Datos generales'!$B$4))*(AA21*((1+'3- Datos generales'!$B$11)^('5-Proyección inversiones'!BH$3-'3- Datos generales'!$B$4+'8 -Datos de referencia'!$B$25))),0)</f>
        <v>0</v>
      </c>
      <c r="BI21" s="20">
        <f>IF(AB21&gt;0,$N21*((1+'3- Datos generales'!$B$5)^(BI$3-'3- Datos generales'!$B$4))*(AB21*((1+'3- Datos generales'!$B$11)^('5-Proyección inversiones'!BI$3-'3- Datos generales'!$B$4+'8 -Datos de referencia'!$B$25))),0)</f>
        <v>0</v>
      </c>
      <c r="BJ21" s="20">
        <f>IF(AC21&gt;0,$N21*((1+'3- Datos generales'!$B$5)^(BJ$3-'3- Datos generales'!$B$4))*(AC21*((1+'3- Datos generales'!$B$11)^('5-Proyección inversiones'!BJ$3-'3- Datos generales'!$B$4+'8 -Datos de referencia'!$B$25))),0)</f>
        <v>0</v>
      </c>
      <c r="BK21" s="20">
        <f>IF(AD21&gt;0,$N21*((1+'3- Datos generales'!$B$5)^(BK$3-'3- Datos generales'!$B$4))*(AD21*((1+'3- Datos generales'!$B$11)^('5-Proyección inversiones'!BK$3-'3- Datos generales'!$B$4+'8 -Datos de referencia'!$B$25))),0)</f>
        <v>0</v>
      </c>
      <c r="BL21" s="20">
        <f>IF(AE21&gt;0,$N21*((1+'3- Datos generales'!$B$5)^(BL$3-'3- Datos generales'!$B$4))*(AE21*((1+'3- Datos generales'!$B$11)^('5-Proyección inversiones'!BL$3-'3- Datos generales'!$B$4+'8 -Datos de referencia'!$B$25))),0)</f>
        <v>0</v>
      </c>
      <c r="BM21" s="20">
        <f>IF(AF21&gt;0,$N21*((1+'3- Datos generales'!$B$5)^(BM$3-'3- Datos generales'!$B$4))*(AF21*((1+'3- Datos generales'!$B$11)^('5-Proyección inversiones'!BM$3-'3- Datos generales'!$B$4+'8 -Datos de referencia'!$B$25))),0)</f>
        <v>0</v>
      </c>
      <c r="BN21" s="20">
        <f>IF(AG21&gt;0,$N21*((1+'3- Datos generales'!$B$5)^(BN$3-'3- Datos generales'!$B$4))*(AG21*((1+'3- Datos generales'!$B$11)^('5-Proyección inversiones'!BN$3-'3- Datos generales'!$B$4+'8 -Datos de referencia'!$B$25))),0)</f>
        <v>0</v>
      </c>
      <c r="BO21" s="20">
        <f>IF(AH21&gt;0,$N21*((1+'3- Datos generales'!$B$5)^(BO$3-'3- Datos generales'!$B$4))*(AH21*((1+'3- Datos generales'!$B$11)^('5-Proyección inversiones'!BO$3-'3- Datos generales'!$B$4+'8 -Datos de referencia'!$B$25))),0)</f>
        <v>0</v>
      </c>
      <c r="BP21" s="20">
        <f>IF(AI21&gt;0,$N21*((1+'3- Datos generales'!$B$5)^(BP$3-'3- Datos generales'!$B$4))*(AI21*((1+'3- Datos generales'!$B$11)^('5-Proyección inversiones'!BP$3-'3- Datos generales'!$B$4+'8 -Datos de referencia'!$B$25))),0)</f>
        <v>0</v>
      </c>
      <c r="BQ21" s="20">
        <f>IF(AJ21&gt;0,$N21*((1+'3- Datos generales'!$B$5)^(BQ$3-'3- Datos generales'!$B$4))*(AJ21*((1+'3- Datos generales'!$B$11)^('5-Proyección inversiones'!BQ$3-'3- Datos generales'!$B$4+'8 -Datos de referencia'!$B$25))),0)</f>
        <v>0</v>
      </c>
      <c r="BR21" s="155">
        <f>IF(AK21&gt;0,$N21*((1+'3- Datos generales'!$B$5)^(BR$3-'3- Datos generales'!$B$4))*(AK21*((1+'3- Datos generales'!$B$11)^('5-Proyección inversiones'!BR$3-'3- Datos generales'!$B$4+'8 -Datos de referencia'!$B$25))),0)</f>
        <v>0</v>
      </c>
      <c r="BS21" s="23">
        <f>IF(AL21&gt;0,AL21*($O21*(1+'3- Datos generales'!$B$5)^(BH$3-'3- Datos generales'!$B$4)),0)</f>
        <v>0</v>
      </c>
      <c r="BT21" s="20">
        <f>IF(AM21&gt;0,AM21*($O21*(1+'3- Datos generales'!$B$5)^(BT$3-'3- Datos generales'!$B$4)),0)</f>
        <v>0</v>
      </c>
      <c r="BU21" s="20">
        <f>IF(AN21&gt;0,AN21*($O21*(1+'3- Datos generales'!$B$5)^(BU$3-'3- Datos generales'!$B$4)),0)</f>
        <v>0</v>
      </c>
      <c r="BV21" s="20">
        <f>IF(AO21&gt;0,AO21*($O21*(1+'3- Datos generales'!$B$5)^(BV$3-'3- Datos generales'!$B$4)),0)</f>
        <v>0</v>
      </c>
      <c r="BW21" s="20">
        <f>IF(AP21&gt;0,AP21*($O21*(1+'3- Datos generales'!$B$5)^(BW$3-'3- Datos generales'!$B$4)),0)</f>
        <v>0</v>
      </c>
      <c r="BX21" s="20">
        <f>IF(AQ21&gt;0,AQ21*($O21*(1+'3- Datos generales'!$B$5)^(BX$3-'3- Datos generales'!$B$4)),0)</f>
        <v>0</v>
      </c>
      <c r="BY21" s="20">
        <f>IF(AR21&gt;0,AR21*($O21*(1+'3- Datos generales'!$B$5)^(BY$3-'3- Datos generales'!$B$4)),0)</f>
        <v>0</v>
      </c>
      <c r="BZ21" s="20">
        <f>IF(AS21&gt;0,AS21*($O21*(1+'3- Datos generales'!$B$5)^(BZ$3-'3- Datos generales'!$B$4)),0)</f>
        <v>0</v>
      </c>
      <c r="CA21" s="20">
        <f>IF(AT21&gt;0,AT21*($O21*(1+'3- Datos generales'!$B$5)^(CA$3-'3- Datos generales'!$B$4)),0)</f>
        <v>0</v>
      </c>
      <c r="CB21" s="20">
        <f>IF(AU21&gt;0,AU21*($O21*(1+'3- Datos generales'!$B$5)^(CB$3-'3- Datos generales'!$B$4)),0)</f>
        <v>0</v>
      </c>
      <c r="CC21" s="155">
        <f>IF(AV21&gt;0,AV21*($O21*(1+'3- Datos generales'!$B$5)^(CC$3-'3- Datos generales'!$B$4)),0)</f>
        <v>0</v>
      </c>
    </row>
    <row r="22" spans="1:81" x14ac:dyDescent="0.25">
      <c r="A22" s="38"/>
      <c r="B22" s="14"/>
      <c r="C22" s="14">
        <f>'4-Registro de activos'!C22</f>
        <v>0</v>
      </c>
      <c r="D22" s="14">
        <f>'4-Registro de activos'!D22</f>
        <v>0</v>
      </c>
      <c r="E22" s="14">
        <f>'4-Registro de activos'!E22</f>
        <v>0</v>
      </c>
      <c r="F22" s="14">
        <f>'4-Registro de activos'!F22</f>
        <v>0</v>
      </c>
      <c r="G22" s="14">
        <f>'4-Registro de activos'!G22</f>
        <v>0</v>
      </c>
      <c r="H22" s="26">
        <f>'4-Registro de activos'!H22</f>
        <v>0</v>
      </c>
      <c r="I22" s="15" t="str">
        <f>'4-Registro de activos'!AV22</f>
        <v>n/a</v>
      </c>
      <c r="J22" s="14" t="str">
        <f>'4-Registro de activos'!AW22</f>
        <v>Bajo Riesgo</v>
      </c>
      <c r="K22" s="14" t="str">
        <f>'4-Registro de activos'!AX22</f>
        <v>n/a</v>
      </c>
      <c r="L22" s="14" t="str">
        <f>'4-Registro de activos'!AY22</f>
        <v>n/a</v>
      </c>
      <c r="M22" s="66">
        <f>IF('4-Registro de activos'!K22="Sistema no mejorado",AVERAGE('3- Datos generales'!$D$20:$D$21),0)</f>
        <v>0</v>
      </c>
      <c r="N22" s="20" t="str">
        <f>IF('4-Registro de activos'!K22="Sistema no mejorado",0,IF('4-Registro de activos'!I22="sin dato","n/a",IF('4-Registro de activos'!I22="otro","n/a",VLOOKUP('4-Registro de activos'!I22,'3- Datos generales'!$A$23:$D$24,4,0))))</f>
        <v>n/a</v>
      </c>
      <c r="O22" s="155" t="str">
        <f>IF('4-Registro de activos'!K22="Sistema no mejorado",0,IF('4-Registro de activos'!I22="sin dato","n/a",IF('4-Registro de activos'!I22="otro","n/a",VLOOKUP('4-Registro de activos'!I22,'3- Datos generales'!$A$26:$D$27,4,0))))</f>
        <v>n/a</v>
      </c>
      <c r="P22" s="22">
        <f>IF('4-Registro de activos'!$AY22="Nueva Construccion",ROUNDUP(('4-Registro de activos'!$G22*'3- Datos generales'!$B$12*(1+'3- Datos generales'!$B$11)^(P$3-'3- Datos generales'!$B$4)),0),0)</f>
        <v>0</v>
      </c>
      <c r="Q22" s="21">
        <f>IF('4-Registro de activos'!$AY22="Nueva Construccion",IF($P22&gt;0,0,ROUNDUP(('4-Registro de activos'!$G22*'3- Datos generales'!$B$12*(1+'3- Datos generales'!$B$11)^(Q$3-'3- Datos generales'!$B$4)),0)),0)</f>
        <v>0</v>
      </c>
      <c r="R22" s="21">
        <f>IF('4-Registro de activos'!$AY22="Nueva Construccion",IF($P22&gt;0,0,ROUNDUP(('4-Registro de activos'!$G22*'3- Datos generales'!$B$12*(1+'3- Datos generales'!$B$11)^(R$3-'3- Datos generales'!$B$4)),0)),0)</f>
        <v>0</v>
      </c>
      <c r="S22" s="21">
        <f>IF('4-Registro de activos'!$AY22="Nueva Construccion",IF($P22&gt;0,0,ROUNDUP(('4-Registro de activos'!$G22*'3- Datos generales'!$B$12*(1+'3- Datos generales'!$B$11)^(S$3-'3- Datos generales'!$B$4)),0)),0)</f>
        <v>0</v>
      </c>
      <c r="T22" s="21">
        <f>IF('4-Registro de activos'!$AY22="Nueva Construccion",IF($P22&gt;0,0,ROUNDUP(('4-Registro de activos'!$G22*'3- Datos generales'!$B$12*(1+'3- Datos generales'!$B$11)^(T$3-'3- Datos generales'!$B$4)),0)),0)</f>
        <v>0</v>
      </c>
      <c r="U22" s="21">
        <f>IF('4-Registro de activos'!$AY22="Nueva Construccion",IF($P22&gt;0,0,ROUNDUP(('4-Registro de activos'!$G22*'3- Datos generales'!$B$12*(1+'3- Datos generales'!$B$11)^(U$3-'3- Datos generales'!$B$4)),0)),0)</f>
        <v>0</v>
      </c>
      <c r="V22" s="21">
        <f>IF('4-Registro de activos'!$AY22="Nueva Construccion",IF($P22&gt;0,0,ROUNDUP(('4-Registro de activos'!$G22*'3- Datos generales'!$B$12*(1+'3- Datos generales'!$B$11)^(V$3-'3- Datos generales'!$B$4)),0)),0)</f>
        <v>0</v>
      </c>
      <c r="W22" s="21">
        <f>IF('4-Registro de activos'!$AY22="Nueva Construccion",IF($P22&gt;0,0,ROUNDUP(('4-Registro de activos'!$G22*'3- Datos generales'!$B$12*(1+'3- Datos generales'!$B$11)^(W$3-'3- Datos generales'!$B$4)),0)),0)</f>
        <v>0</v>
      </c>
      <c r="X22" s="21">
        <f>IF('4-Registro de activos'!$AY22="Nueva Construccion",IF($P22&gt;0,0,ROUNDUP(('4-Registro de activos'!$G22*'3- Datos generales'!$B$12*(1+'3- Datos generales'!$B$11)^(X$3-'3- Datos generales'!$B$4)),0)),0)</f>
        <v>0</v>
      </c>
      <c r="Y22" s="21">
        <f>IF('4-Registro de activos'!$AY22="Nueva Construccion",IF($P22&gt;0,0,ROUNDUP(('4-Registro de activos'!$G22*'3- Datos generales'!$B$12*(1+'3- Datos generales'!$B$11)^(Y$3-'3- Datos generales'!$B$4)),0)),0)</f>
        <v>0</v>
      </c>
      <c r="Z22" s="159">
        <f>IF('4-Registro de activos'!$AY22="Nueva Construccion",IF($P22&gt;0,0,ROUNDUP(('4-Registro de activos'!$G22*'3- Datos generales'!$B$12*(1+'3- Datos generales'!$B$11)^(Z$3-'3- Datos generales'!$B$4)),0)),0)</f>
        <v>0</v>
      </c>
      <c r="AA22" s="22">
        <f>IF('4-Registro de activos'!$AV22&lt;=(AA$3-'3- Datos generales'!$B$4),ROUNDUP(('4-Registro de activos'!$G22*'3- Datos generales'!$B$12*(1+'3- Datos generales'!$B$11)^(AA$3-'3- Datos generales'!$B$4)),0),0)</f>
        <v>0</v>
      </c>
      <c r="AB22" s="21">
        <f>IF('4-Registro de activos'!$AV22=(AB$3-'3- Datos generales'!$B$4),ROUNDUP(('4-Registro de activos'!$G22*'3- Datos generales'!$B$12*(1+'3- Datos generales'!$B$11)^(AB$3-'3- Datos generales'!$B$4)),0),0)</f>
        <v>0</v>
      </c>
      <c r="AC22" s="21">
        <f>IF('4-Registro de activos'!$AV22=(AC$3-'3- Datos generales'!$B$4),ROUNDUP(('4-Registro de activos'!$G22*'3- Datos generales'!$B$12*(1+'3- Datos generales'!$B$11)^(AC$3-'3- Datos generales'!$B$4)),0),0)</f>
        <v>0</v>
      </c>
      <c r="AD22" s="21">
        <f>IF('4-Registro de activos'!$AV22=(AD$3-'3- Datos generales'!$B$4),ROUNDUP(('4-Registro de activos'!$G22*'3- Datos generales'!$B$12*(1+'3- Datos generales'!$B$11)^(AD$3-'3- Datos generales'!$B$4)),0),0)</f>
        <v>0</v>
      </c>
      <c r="AE22" s="21">
        <f>IF('4-Registro de activos'!$AV22=(AE$3-'3- Datos generales'!$B$4),ROUNDUP(('4-Registro de activos'!$G22*'3- Datos generales'!$B$12*(1+'3- Datos generales'!$B$11)^(AE$3-'3- Datos generales'!$B$4)),0),0)</f>
        <v>0</v>
      </c>
      <c r="AF22" s="21">
        <f>IF('4-Registro de activos'!$AV22=(AF$3-'3- Datos generales'!$B$4),ROUNDUP(('4-Registro de activos'!$G22*'3- Datos generales'!$B$12*(1+'3- Datos generales'!$B$11)^(AF$3-'3- Datos generales'!$B$4)),0),0)</f>
        <v>0</v>
      </c>
      <c r="AG22" s="21">
        <f>IF('4-Registro de activos'!$AV22=(AG$3-'3- Datos generales'!$B$4),ROUNDUP(('4-Registro de activos'!$G22*'3- Datos generales'!$B$12*(1+'3- Datos generales'!$B$11)^(AG$3-'3- Datos generales'!$B$4)),0),0)</f>
        <v>0</v>
      </c>
      <c r="AH22" s="21">
        <f>IF('4-Registro de activos'!$AV22=(AH$3-'3- Datos generales'!$B$4),ROUNDUP(('4-Registro de activos'!$G22*'3- Datos generales'!$B$12*(1+'3- Datos generales'!$B$11)^(AH$3-'3- Datos generales'!$B$4)),0),0)</f>
        <v>0</v>
      </c>
      <c r="AI22" s="21">
        <f>IF('4-Registro de activos'!$AV22=(AI$3-'3- Datos generales'!$B$4),ROUNDUP(('4-Registro de activos'!$G22*'3- Datos generales'!$B$12*(1+'3- Datos generales'!$B$11)^(AI$3-'3- Datos generales'!$B$4)),0),0)</f>
        <v>0</v>
      </c>
      <c r="AJ22" s="21">
        <f>IF('4-Registro de activos'!$AV22=(AJ$3-'3- Datos generales'!$B$4),ROUNDUP(('4-Registro de activos'!$G22*'3- Datos generales'!$B$12*(1+'3- Datos generales'!$B$11)^(AJ$3-'3- Datos generales'!$B$4)),0),0)</f>
        <v>0</v>
      </c>
      <c r="AK22" s="159">
        <f>IF('4-Registro de activos'!$AV22=(AK$3-'3- Datos generales'!$B$4),ROUNDUP(('4-Registro de activos'!$G22*'3- Datos generales'!$B$12*(1+'3- Datos generales'!$B$11)^(AK$3-'3- Datos generales'!$B$4)),0),0)</f>
        <v>0</v>
      </c>
      <c r="AL22" s="22">
        <f>IF('4-Registro de activos'!$AV22&lt;=(AL$3-'3- Datos generales'!$B$4),ROUNDUP((('4-Registro de activos'!$H22*'3- Datos generales'!$B$12)*((1+'3- Datos generales'!$B$11)^(AL$3-'3- Datos generales'!$B$4+'8 -Datos de referencia'!$B$25))),0),0)</f>
        <v>0</v>
      </c>
      <c r="AM22" s="21">
        <f>IF('4-Registro de activos'!$AV22=(AM$3-'3- Datos generales'!$B$4),ROUNDUP((('4-Registro de activos'!$H22*'3- Datos generales'!$B$12)*((1+'3- Datos generales'!$B$11)^(AM$3-'3- Datos generales'!$B$4+'8 -Datos de referencia'!$B$25))),0),0)</f>
        <v>0</v>
      </c>
      <c r="AN22" s="21">
        <f>IF('4-Registro de activos'!$AV22=(AN$3-'3- Datos generales'!$B$4),ROUNDUP((('4-Registro de activos'!$H22*'3- Datos generales'!$B$12)*((1+'3- Datos generales'!$B$11)^(AN$3-'3- Datos generales'!$B$4+'8 -Datos de referencia'!$B$25))),0),0)</f>
        <v>0</v>
      </c>
      <c r="AO22" s="21">
        <f>IF('4-Registro de activos'!$AV22=(AO$3-'3- Datos generales'!$B$4),ROUNDUP((('4-Registro de activos'!$H22*'3- Datos generales'!$B$12)*((1+'3- Datos generales'!$B$11)^(AO$3-'3- Datos generales'!$B$4+'8 -Datos de referencia'!$B$25))),0),0)</f>
        <v>0</v>
      </c>
      <c r="AP22" s="21">
        <f>IF('4-Registro de activos'!$AV22=(AP$3-'3- Datos generales'!$B$4),ROUNDUP((('4-Registro de activos'!$H22*'3- Datos generales'!$B$12)*((1+'3- Datos generales'!$B$11)^(AP$3-'3- Datos generales'!$B$4+'8 -Datos de referencia'!$B$25))),0),0)</f>
        <v>0</v>
      </c>
      <c r="AQ22" s="21">
        <f>IF('4-Registro de activos'!$AV22=(AQ$3-'3- Datos generales'!$B$4),ROUNDUP((('4-Registro de activos'!$H22*'3- Datos generales'!$B$12)*((1+'3- Datos generales'!$B$11)^(AQ$3-'3- Datos generales'!$B$4+'8 -Datos de referencia'!$B$25))),0),0)</f>
        <v>0</v>
      </c>
      <c r="AR22" s="21">
        <f>IF('4-Registro de activos'!$AV22=(AR$3-'3- Datos generales'!$B$4),ROUNDUP((('4-Registro de activos'!$H22*'3- Datos generales'!$B$12)*((1+'3- Datos generales'!$B$11)^(AR$3-'3- Datos generales'!$B$4+'8 -Datos de referencia'!$B$25))),0),0)</f>
        <v>0</v>
      </c>
      <c r="AS22" s="21">
        <f>IF('4-Registro de activos'!$AV22=(AS$3-'3- Datos generales'!$B$4),ROUNDUP((('4-Registro de activos'!$H22*'3- Datos generales'!$B$12)*((1+'3- Datos generales'!$B$11)^(AS$3-'3- Datos generales'!$B$4+'8 -Datos de referencia'!$B$25))),0),0)</f>
        <v>0</v>
      </c>
      <c r="AT22" s="21">
        <f>IF('4-Registro de activos'!$AV22=(AT$3-'3- Datos generales'!$B$4),ROUNDUP((('4-Registro de activos'!$H22*'3- Datos generales'!$B$12)*((1+'3- Datos generales'!$B$11)^(AT$3-'3- Datos generales'!$B$4+'8 -Datos de referencia'!$B$25))),0),0)</f>
        <v>0</v>
      </c>
      <c r="AU22" s="21">
        <f>IF('4-Registro de activos'!$AV22=(AU$3-'3- Datos generales'!$B$4),ROUNDUP((('4-Registro de activos'!$H22*'3- Datos generales'!$B$12)*((1+'3- Datos generales'!$B$11)^(AU$3-'3- Datos generales'!$B$4+'8 -Datos de referencia'!$B$25))),0),0)</f>
        <v>0</v>
      </c>
      <c r="AV22" s="159">
        <f>IF('4-Registro de activos'!$AV22=(AV$3-'3- Datos generales'!$B$4),ROUNDUP((('4-Registro de activos'!$H22*'3- Datos generales'!$B$12)*((1+'3- Datos generales'!$B$11)^(AV$3-'3- Datos generales'!$B$4+'8 -Datos de referencia'!$B$25))),0),0)</f>
        <v>0</v>
      </c>
      <c r="AW22" s="23">
        <f>IF(P22&gt;0,($M22*(1+'3- Datos generales'!$B$5)^('5-Proyección inversiones'!AW$3-'3- Datos generales'!$B$4))*(P22*((1+'3- Datos generales'!$B$11)^(AW$3-'3- Datos generales'!$B$4+'8 -Datos de referencia'!$B$25))),0)</f>
        <v>0</v>
      </c>
      <c r="AX22" s="20">
        <f>IF(Q22&gt;0,($M22*(1+'3- Datos generales'!$B$5)^(AX$3-'3- Datos generales'!$B$4))*(Q22*((1+'3- Datos generales'!$B$11)^('5-Proyección inversiones'!AX$3-'3- Datos generales'!$B$4+'8 -Datos de referencia'!$B$25))),0)</f>
        <v>0</v>
      </c>
      <c r="AY22" s="20">
        <f>IF(R22&gt;0,($M22*(1+'3- Datos generales'!$B$5)^(AY$3-'3- Datos generales'!$B$4))*(R22*((1+'3- Datos generales'!$B$11)^('5-Proyección inversiones'!AY$3-'3- Datos generales'!$B$4+'8 -Datos de referencia'!$B$25))),0)</f>
        <v>0</v>
      </c>
      <c r="AZ22" s="20">
        <f>IF(S22&gt;0,($M22*(1+'3- Datos generales'!$B$5)^(AZ$3-'3- Datos generales'!$B$4))*(S22*((1+'3- Datos generales'!$B$11)^('5-Proyección inversiones'!AZ$3-'3- Datos generales'!$B$4+'8 -Datos de referencia'!$B$25))),0)</f>
        <v>0</v>
      </c>
      <c r="BA22" s="20">
        <f>IF(T22&gt;0,($M22*(1+'3- Datos generales'!$B$5)^(BA$3-'3- Datos generales'!$B$4))*(T22*((1+'3- Datos generales'!$B$11)^('5-Proyección inversiones'!BA$3-'3- Datos generales'!$B$4+'8 -Datos de referencia'!$B$25))),0)</f>
        <v>0</v>
      </c>
      <c r="BB22" s="20">
        <f>IF(U22&gt;0,($M22*(1+'3- Datos generales'!$B$5)^(BB$3-'3- Datos generales'!$B$4))*(U22*((1+'3- Datos generales'!$B$11)^('5-Proyección inversiones'!BB$3-'3- Datos generales'!$B$4+'8 -Datos de referencia'!$B$25))),0)</f>
        <v>0</v>
      </c>
      <c r="BC22" s="20">
        <f>IF(V22&gt;0,($M22*(1+'3- Datos generales'!$B$5)^(BC$3-'3- Datos generales'!$B$4))*(V22*((1+'3- Datos generales'!$B$11)^('5-Proyección inversiones'!BC$3-'3- Datos generales'!$B$4+'8 -Datos de referencia'!$B$25))),0)</f>
        <v>0</v>
      </c>
      <c r="BD22" s="20">
        <f>IF(W22&gt;0,($M22*(1+'3- Datos generales'!$B$5)^(BD$3-'3- Datos generales'!$B$4))*(W22*((1+'3- Datos generales'!$B$11)^('5-Proyección inversiones'!BD$3-'3- Datos generales'!$B$4+'8 -Datos de referencia'!$B$25))),0)</f>
        <v>0</v>
      </c>
      <c r="BE22" s="20">
        <f>IF(X22&gt;0,($M22*(1+'3- Datos generales'!$B$5)^(BE$3-'3- Datos generales'!$B$4))*(X22*((1+'3- Datos generales'!$B$11)^('5-Proyección inversiones'!BE$3-'3- Datos generales'!$B$4+'8 -Datos de referencia'!$B$25))),0)</f>
        <v>0</v>
      </c>
      <c r="BF22" s="20">
        <f>IF(Y22&gt;0,($M22*(1+'3- Datos generales'!$B$5)^(BF$3-'3- Datos generales'!$B$4))*(Y22*((1+'3- Datos generales'!$B$11)^('5-Proyección inversiones'!BF$3-'3- Datos generales'!$B$4+'8 -Datos de referencia'!$B$25))),0)</f>
        <v>0</v>
      </c>
      <c r="BG22" s="155">
        <f>IF(Z22&gt;0,($M22*(1+'3- Datos generales'!$B$5)^(BG$3-'3- Datos generales'!$B$4))*(Z22*((1+'3- Datos generales'!$B$11)^('5-Proyección inversiones'!BG$3-'3- Datos generales'!$B$4+'8 -Datos de referencia'!$B$25))),0)</f>
        <v>0</v>
      </c>
      <c r="BH22" s="23">
        <f>IF(AA22&gt;0,($N22*(1+'3- Datos generales'!$B$5)^(BH$3-'3- Datos generales'!$B$4))*(AA22*((1+'3- Datos generales'!$B$11)^('5-Proyección inversiones'!BH$3-'3- Datos generales'!$B$4+'8 -Datos de referencia'!$B$25))),0)</f>
        <v>0</v>
      </c>
      <c r="BI22" s="20">
        <f>IF(AB22&gt;0,$N22*((1+'3- Datos generales'!$B$5)^(BI$3-'3- Datos generales'!$B$4))*(AB22*((1+'3- Datos generales'!$B$11)^('5-Proyección inversiones'!BI$3-'3- Datos generales'!$B$4+'8 -Datos de referencia'!$B$25))),0)</f>
        <v>0</v>
      </c>
      <c r="BJ22" s="20">
        <f>IF(AC22&gt;0,$N22*((1+'3- Datos generales'!$B$5)^(BJ$3-'3- Datos generales'!$B$4))*(AC22*((1+'3- Datos generales'!$B$11)^('5-Proyección inversiones'!BJ$3-'3- Datos generales'!$B$4+'8 -Datos de referencia'!$B$25))),0)</f>
        <v>0</v>
      </c>
      <c r="BK22" s="20">
        <f>IF(AD22&gt;0,$N22*((1+'3- Datos generales'!$B$5)^(BK$3-'3- Datos generales'!$B$4))*(AD22*((1+'3- Datos generales'!$B$11)^('5-Proyección inversiones'!BK$3-'3- Datos generales'!$B$4+'8 -Datos de referencia'!$B$25))),0)</f>
        <v>0</v>
      </c>
      <c r="BL22" s="20">
        <f>IF(AE22&gt;0,$N22*((1+'3- Datos generales'!$B$5)^(BL$3-'3- Datos generales'!$B$4))*(AE22*((1+'3- Datos generales'!$B$11)^('5-Proyección inversiones'!BL$3-'3- Datos generales'!$B$4+'8 -Datos de referencia'!$B$25))),0)</f>
        <v>0</v>
      </c>
      <c r="BM22" s="20">
        <f>IF(AF22&gt;0,$N22*((1+'3- Datos generales'!$B$5)^(BM$3-'3- Datos generales'!$B$4))*(AF22*((1+'3- Datos generales'!$B$11)^('5-Proyección inversiones'!BM$3-'3- Datos generales'!$B$4+'8 -Datos de referencia'!$B$25))),0)</f>
        <v>0</v>
      </c>
      <c r="BN22" s="20">
        <f>IF(AG22&gt;0,$N22*((1+'3- Datos generales'!$B$5)^(BN$3-'3- Datos generales'!$B$4))*(AG22*((1+'3- Datos generales'!$B$11)^('5-Proyección inversiones'!BN$3-'3- Datos generales'!$B$4+'8 -Datos de referencia'!$B$25))),0)</f>
        <v>0</v>
      </c>
      <c r="BO22" s="20">
        <f>IF(AH22&gt;0,$N22*((1+'3- Datos generales'!$B$5)^(BO$3-'3- Datos generales'!$B$4))*(AH22*((1+'3- Datos generales'!$B$11)^('5-Proyección inversiones'!BO$3-'3- Datos generales'!$B$4+'8 -Datos de referencia'!$B$25))),0)</f>
        <v>0</v>
      </c>
      <c r="BP22" s="20">
        <f>IF(AI22&gt;0,$N22*((1+'3- Datos generales'!$B$5)^(BP$3-'3- Datos generales'!$B$4))*(AI22*((1+'3- Datos generales'!$B$11)^('5-Proyección inversiones'!BP$3-'3- Datos generales'!$B$4+'8 -Datos de referencia'!$B$25))),0)</f>
        <v>0</v>
      </c>
      <c r="BQ22" s="20">
        <f>IF(AJ22&gt;0,$N22*((1+'3- Datos generales'!$B$5)^(BQ$3-'3- Datos generales'!$B$4))*(AJ22*((1+'3- Datos generales'!$B$11)^('5-Proyección inversiones'!BQ$3-'3- Datos generales'!$B$4+'8 -Datos de referencia'!$B$25))),0)</f>
        <v>0</v>
      </c>
      <c r="BR22" s="155">
        <f>IF(AK22&gt;0,$N22*((1+'3- Datos generales'!$B$5)^(BR$3-'3- Datos generales'!$B$4))*(AK22*((1+'3- Datos generales'!$B$11)^('5-Proyección inversiones'!BR$3-'3- Datos generales'!$B$4+'8 -Datos de referencia'!$B$25))),0)</f>
        <v>0</v>
      </c>
      <c r="BS22" s="23">
        <f>IF(AL22&gt;0,AL22*($O22*(1+'3- Datos generales'!$B$5)^(BH$3-'3- Datos generales'!$B$4)),0)</f>
        <v>0</v>
      </c>
      <c r="BT22" s="20">
        <f>IF(AM22&gt;0,AM22*($O22*(1+'3- Datos generales'!$B$5)^(BT$3-'3- Datos generales'!$B$4)),0)</f>
        <v>0</v>
      </c>
      <c r="BU22" s="20">
        <f>IF(AN22&gt;0,AN22*($O22*(1+'3- Datos generales'!$B$5)^(BU$3-'3- Datos generales'!$B$4)),0)</f>
        <v>0</v>
      </c>
      <c r="BV22" s="20">
        <f>IF(AO22&gt;0,AO22*($O22*(1+'3- Datos generales'!$B$5)^(BV$3-'3- Datos generales'!$B$4)),0)</f>
        <v>0</v>
      </c>
      <c r="BW22" s="20">
        <f>IF(AP22&gt;0,AP22*($O22*(1+'3- Datos generales'!$B$5)^(BW$3-'3- Datos generales'!$B$4)),0)</f>
        <v>0</v>
      </c>
      <c r="BX22" s="20">
        <f>IF(AQ22&gt;0,AQ22*($O22*(1+'3- Datos generales'!$B$5)^(BX$3-'3- Datos generales'!$B$4)),0)</f>
        <v>0</v>
      </c>
      <c r="BY22" s="20">
        <f>IF(AR22&gt;0,AR22*($O22*(1+'3- Datos generales'!$B$5)^(BY$3-'3- Datos generales'!$B$4)),0)</f>
        <v>0</v>
      </c>
      <c r="BZ22" s="20">
        <f>IF(AS22&gt;0,AS22*($O22*(1+'3- Datos generales'!$B$5)^(BZ$3-'3- Datos generales'!$B$4)),0)</f>
        <v>0</v>
      </c>
      <c r="CA22" s="20">
        <f>IF(AT22&gt;0,AT22*($O22*(1+'3- Datos generales'!$B$5)^(CA$3-'3- Datos generales'!$B$4)),0)</f>
        <v>0</v>
      </c>
      <c r="CB22" s="20">
        <f>IF(AU22&gt;0,AU22*($O22*(1+'3- Datos generales'!$B$5)^(CB$3-'3- Datos generales'!$B$4)),0)</f>
        <v>0</v>
      </c>
      <c r="CC22" s="155">
        <f>IF(AV22&gt;0,AV22*($O22*(1+'3- Datos generales'!$B$5)^(CC$3-'3- Datos generales'!$B$4)),0)</f>
        <v>0</v>
      </c>
    </row>
    <row r="23" spans="1:81" x14ac:dyDescent="0.25">
      <c r="A23" s="38"/>
      <c r="B23" s="14"/>
      <c r="C23" s="14">
        <f>'4-Registro de activos'!C23</f>
        <v>0</v>
      </c>
      <c r="D23" s="14">
        <f>'4-Registro de activos'!D23</f>
        <v>0</v>
      </c>
      <c r="E23" s="14">
        <f>'4-Registro de activos'!E23</f>
        <v>0</v>
      </c>
      <c r="F23" s="14">
        <f>'4-Registro de activos'!F23</f>
        <v>0</v>
      </c>
      <c r="G23" s="14">
        <f>'4-Registro de activos'!G23</f>
        <v>0</v>
      </c>
      <c r="H23" s="26">
        <f>'4-Registro de activos'!H23</f>
        <v>0</v>
      </c>
      <c r="I23" s="15" t="str">
        <f>'4-Registro de activos'!AV23</f>
        <v>n/a</v>
      </c>
      <c r="J23" s="14" t="str">
        <f>'4-Registro de activos'!AW23</f>
        <v>Bajo Riesgo</v>
      </c>
      <c r="K23" s="14" t="str">
        <f>'4-Registro de activos'!AX23</f>
        <v>n/a</v>
      </c>
      <c r="L23" s="14" t="str">
        <f>'4-Registro de activos'!AY23</f>
        <v>n/a</v>
      </c>
      <c r="M23" s="66">
        <f>IF('4-Registro de activos'!K23="Sistema no mejorado",AVERAGE('3- Datos generales'!$D$20:$D$21),0)</f>
        <v>0</v>
      </c>
      <c r="N23" s="20" t="str">
        <f>IF('4-Registro de activos'!K23="Sistema no mejorado",0,IF('4-Registro de activos'!I23="sin dato","n/a",IF('4-Registro de activos'!I23="otro","n/a",VLOOKUP('4-Registro de activos'!I23,'3- Datos generales'!$A$23:$D$24,4,0))))</f>
        <v>n/a</v>
      </c>
      <c r="O23" s="155" t="str">
        <f>IF('4-Registro de activos'!K23="Sistema no mejorado",0,IF('4-Registro de activos'!I23="sin dato","n/a",IF('4-Registro de activos'!I23="otro","n/a",VLOOKUP('4-Registro de activos'!I23,'3- Datos generales'!$A$26:$D$27,4,0))))</f>
        <v>n/a</v>
      </c>
      <c r="P23" s="22">
        <f>IF('4-Registro de activos'!$AY23="Nueva Construccion",ROUNDUP(('4-Registro de activos'!$G23*'3- Datos generales'!$B$12*(1+'3- Datos generales'!$B$11)^(P$3-'3- Datos generales'!$B$4)),0),0)</f>
        <v>0</v>
      </c>
      <c r="Q23" s="21">
        <f>IF('4-Registro de activos'!$AY23="Nueva Construccion",IF($P23&gt;0,0,ROUNDUP(('4-Registro de activos'!$G23*'3- Datos generales'!$B$12*(1+'3- Datos generales'!$B$11)^(Q$3-'3- Datos generales'!$B$4)),0)),0)</f>
        <v>0</v>
      </c>
      <c r="R23" s="21">
        <f>IF('4-Registro de activos'!$AY23="Nueva Construccion",IF($P23&gt;0,0,ROUNDUP(('4-Registro de activos'!$G23*'3- Datos generales'!$B$12*(1+'3- Datos generales'!$B$11)^(R$3-'3- Datos generales'!$B$4)),0)),0)</f>
        <v>0</v>
      </c>
      <c r="S23" s="21">
        <f>IF('4-Registro de activos'!$AY23="Nueva Construccion",IF($P23&gt;0,0,ROUNDUP(('4-Registro de activos'!$G23*'3- Datos generales'!$B$12*(1+'3- Datos generales'!$B$11)^(S$3-'3- Datos generales'!$B$4)),0)),0)</f>
        <v>0</v>
      </c>
      <c r="T23" s="21">
        <f>IF('4-Registro de activos'!$AY23="Nueva Construccion",IF($P23&gt;0,0,ROUNDUP(('4-Registro de activos'!$G23*'3- Datos generales'!$B$12*(1+'3- Datos generales'!$B$11)^(T$3-'3- Datos generales'!$B$4)),0)),0)</f>
        <v>0</v>
      </c>
      <c r="U23" s="21">
        <f>IF('4-Registro de activos'!$AY23="Nueva Construccion",IF($P23&gt;0,0,ROUNDUP(('4-Registro de activos'!$G23*'3- Datos generales'!$B$12*(1+'3- Datos generales'!$B$11)^(U$3-'3- Datos generales'!$B$4)),0)),0)</f>
        <v>0</v>
      </c>
      <c r="V23" s="21">
        <f>IF('4-Registro de activos'!$AY23="Nueva Construccion",IF($P23&gt;0,0,ROUNDUP(('4-Registro de activos'!$G23*'3- Datos generales'!$B$12*(1+'3- Datos generales'!$B$11)^(V$3-'3- Datos generales'!$B$4)),0)),0)</f>
        <v>0</v>
      </c>
      <c r="W23" s="21">
        <f>IF('4-Registro de activos'!$AY23="Nueva Construccion",IF($P23&gt;0,0,ROUNDUP(('4-Registro de activos'!$G23*'3- Datos generales'!$B$12*(1+'3- Datos generales'!$B$11)^(W$3-'3- Datos generales'!$B$4)),0)),0)</f>
        <v>0</v>
      </c>
      <c r="X23" s="21">
        <f>IF('4-Registro de activos'!$AY23="Nueva Construccion",IF($P23&gt;0,0,ROUNDUP(('4-Registro de activos'!$G23*'3- Datos generales'!$B$12*(1+'3- Datos generales'!$B$11)^(X$3-'3- Datos generales'!$B$4)),0)),0)</f>
        <v>0</v>
      </c>
      <c r="Y23" s="21">
        <f>IF('4-Registro de activos'!$AY23="Nueva Construccion",IF($P23&gt;0,0,ROUNDUP(('4-Registro de activos'!$G23*'3- Datos generales'!$B$12*(1+'3- Datos generales'!$B$11)^(Y$3-'3- Datos generales'!$B$4)),0)),0)</f>
        <v>0</v>
      </c>
      <c r="Z23" s="159">
        <f>IF('4-Registro de activos'!$AY23="Nueva Construccion",IF($P23&gt;0,0,ROUNDUP(('4-Registro de activos'!$G23*'3- Datos generales'!$B$12*(1+'3- Datos generales'!$B$11)^(Z$3-'3- Datos generales'!$B$4)),0)),0)</f>
        <v>0</v>
      </c>
      <c r="AA23" s="22">
        <f>IF('4-Registro de activos'!$AV23&lt;=(AA$3-'3- Datos generales'!$B$4),ROUNDUP(('4-Registro de activos'!$G23*'3- Datos generales'!$B$12*(1+'3- Datos generales'!$B$11)^(AA$3-'3- Datos generales'!$B$4)),0),0)</f>
        <v>0</v>
      </c>
      <c r="AB23" s="21">
        <f>IF('4-Registro de activos'!$AV23=(AB$3-'3- Datos generales'!$B$4),ROUNDUP(('4-Registro de activos'!$G23*'3- Datos generales'!$B$12*(1+'3- Datos generales'!$B$11)^(AB$3-'3- Datos generales'!$B$4)),0),0)</f>
        <v>0</v>
      </c>
      <c r="AC23" s="21">
        <f>IF('4-Registro de activos'!$AV23=(AC$3-'3- Datos generales'!$B$4),ROUNDUP(('4-Registro de activos'!$G23*'3- Datos generales'!$B$12*(1+'3- Datos generales'!$B$11)^(AC$3-'3- Datos generales'!$B$4)),0),0)</f>
        <v>0</v>
      </c>
      <c r="AD23" s="21">
        <f>IF('4-Registro de activos'!$AV23=(AD$3-'3- Datos generales'!$B$4),ROUNDUP(('4-Registro de activos'!$G23*'3- Datos generales'!$B$12*(1+'3- Datos generales'!$B$11)^(AD$3-'3- Datos generales'!$B$4)),0),0)</f>
        <v>0</v>
      </c>
      <c r="AE23" s="21">
        <f>IF('4-Registro de activos'!$AV23=(AE$3-'3- Datos generales'!$B$4),ROUNDUP(('4-Registro de activos'!$G23*'3- Datos generales'!$B$12*(1+'3- Datos generales'!$B$11)^(AE$3-'3- Datos generales'!$B$4)),0),0)</f>
        <v>0</v>
      </c>
      <c r="AF23" s="21">
        <f>IF('4-Registro de activos'!$AV23=(AF$3-'3- Datos generales'!$B$4),ROUNDUP(('4-Registro de activos'!$G23*'3- Datos generales'!$B$12*(1+'3- Datos generales'!$B$11)^(AF$3-'3- Datos generales'!$B$4)),0),0)</f>
        <v>0</v>
      </c>
      <c r="AG23" s="21">
        <f>IF('4-Registro de activos'!$AV23=(AG$3-'3- Datos generales'!$B$4),ROUNDUP(('4-Registro de activos'!$G23*'3- Datos generales'!$B$12*(1+'3- Datos generales'!$B$11)^(AG$3-'3- Datos generales'!$B$4)),0),0)</f>
        <v>0</v>
      </c>
      <c r="AH23" s="21">
        <f>IF('4-Registro de activos'!$AV23=(AH$3-'3- Datos generales'!$B$4),ROUNDUP(('4-Registro de activos'!$G23*'3- Datos generales'!$B$12*(1+'3- Datos generales'!$B$11)^(AH$3-'3- Datos generales'!$B$4)),0),0)</f>
        <v>0</v>
      </c>
      <c r="AI23" s="21">
        <f>IF('4-Registro de activos'!$AV23=(AI$3-'3- Datos generales'!$B$4),ROUNDUP(('4-Registro de activos'!$G23*'3- Datos generales'!$B$12*(1+'3- Datos generales'!$B$11)^(AI$3-'3- Datos generales'!$B$4)),0),0)</f>
        <v>0</v>
      </c>
      <c r="AJ23" s="21">
        <f>IF('4-Registro de activos'!$AV23=(AJ$3-'3- Datos generales'!$B$4),ROUNDUP(('4-Registro de activos'!$G23*'3- Datos generales'!$B$12*(1+'3- Datos generales'!$B$11)^(AJ$3-'3- Datos generales'!$B$4)),0),0)</f>
        <v>0</v>
      </c>
      <c r="AK23" s="159">
        <f>IF('4-Registro de activos'!$AV23=(AK$3-'3- Datos generales'!$B$4),ROUNDUP(('4-Registro de activos'!$G23*'3- Datos generales'!$B$12*(1+'3- Datos generales'!$B$11)^(AK$3-'3- Datos generales'!$B$4)),0),0)</f>
        <v>0</v>
      </c>
      <c r="AL23" s="22">
        <f>IF('4-Registro de activos'!$AV23&lt;=(AL$3-'3- Datos generales'!$B$4),ROUNDUP((('4-Registro de activos'!$H23*'3- Datos generales'!$B$12)*((1+'3- Datos generales'!$B$11)^(AL$3-'3- Datos generales'!$B$4+'8 -Datos de referencia'!$B$25))),0),0)</f>
        <v>0</v>
      </c>
      <c r="AM23" s="21">
        <f>IF('4-Registro de activos'!$AV23=(AM$3-'3- Datos generales'!$B$4),ROUNDUP((('4-Registro de activos'!$H23*'3- Datos generales'!$B$12)*((1+'3- Datos generales'!$B$11)^(AM$3-'3- Datos generales'!$B$4+'8 -Datos de referencia'!$B$25))),0),0)</f>
        <v>0</v>
      </c>
      <c r="AN23" s="21">
        <f>IF('4-Registro de activos'!$AV23=(AN$3-'3- Datos generales'!$B$4),ROUNDUP((('4-Registro de activos'!$H23*'3- Datos generales'!$B$12)*((1+'3- Datos generales'!$B$11)^(AN$3-'3- Datos generales'!$B$4+'8 -Datos de referencia'!$B$25))),0),0)</f>
        <v>0</v>
      </c>
      <c r="AO23" s="21">
        <f>IF('4-Registro de activos'!$AV23=(AO$3-'3- Datos generales'!$B$4),ROUNDUP((('4-Registro de activos'!$H23*'3- Datos generales'!$B$12)*((1+'3- Datos generales'!$B$11)^(AO$3-'3- Datos generales'!$B$4+'8 -Datos de referencia'!$B$25))),0),0)</f>
        <v>0</v>
      </c>
      <c r="AP23" s="21">
        <f>IF('4-Registro de activos'!$AV23=(AP$3-'3- Datos generales'!$B$4),ROUNDUP((('4-Registro de activos'!$H23*'3- Datos generales'!$B$12)*((1+'3- Datos generales'!$B$11)^(AP$3-'3- Datos generales'!$B$4+'8 -Datos de referencia'!$B$25))),0),0)</f>
        <v>0</v>
      </c>
      <c r="AQ23" s="21">
        <f>IF('4-Registro de activos'!$AV23=(AQ$3-'3- Datos generales'!$B$4),ROUNDUP((('4-Registro de activos'!$H23*'3- Datos generales'!$B$12)*((1+'3- Datos generales'!$B$11)^(AQ$3-'3- Datos generales'!$B$4+'8 -Datos de referencia'!$B$25))),0),0)</f>
        <v>0</v>
      </c>
      <c r="AR23" s="21">
        <f>IF('4-Registro de activos'!$AV23=(AR$3-'3- Datos generales'!$B$4),ROUNDUP((('4-Registro de activos'!$H23*'3- Datos generales'!$B$12)*((1+'3- Datos generales'!$B$11)^(AR$3-'3- Datos generales'!$B$4+'8 -Datos de referencia'!$B$25))),0),0)</f>
        <v>0</v>
      </c>
      <c r="AS23" s="21">
        <f>IF('4-Registro de activos'!$AV23=(AS$3-'3- Datos generales'!$B$4),ROUNDUP((('4-Registro de activos'!$H23*'3- Datos generales'!$B$12)*((1+'3- Datos generales'!$B$11)^(AS$3-'3- Datos generales'!$B$4+'8 -Datos de referencia'!$B$25))),0),0)</f>
        <v>0</v>
      </c>
      <c r="AT23" s="21">
        <f>IF('4-Registro de activos'!$AV23=(AT$3-'3- Datos generales'!$B$4),ROUNDUP((('4-Registro de activos'!$H23*'3- Datos generales'!$B$12)*((1+'3- Datos generales'!$B$11)^(AT$3-'3- Datos generales'!$B$4+'8 -Datos de referencia'!$B$25))),0),0)</f>
        <v>0</v>
      </c>
      <c r="AU23" s="21">
        <f>IF('4-Registro de activos'!$AV23=(AU$3-'3- Datos generales'!$B$4),ROUNDUP((('4-Registro de activos'!$H23*'3- Datos generales'!$B$12)*((1+'3- Datos generales'!$B$11)^(AU$3-'3- Datos generales'!$B$4+'8 -Datos de referencia'!$B$25))),0),0)</f>
        <v>0</v>
      </c>
      <c r="AV23" s="159">
        <f>IF('4-Registro de activos'!$AV23=(AV$3-'3- Datos generales'!$B$4),ROUNDUP((('4-Registro de activos'!$H23*'3- Datos generales'!$B$12)*((1+'3- Datos generales'!$B$11)^(AV$3-'3- Datos generales'!$B$4+'8 -Datos de referencia'!$B$25))),0),0)</f>
        <v>0</v>
      </c>
      <c r="AW23" s="23">
        <f>IF(P23&gt;0,($M23*(1+'3- Datos generales'!$B$5)^('5-Proyección inversiones'!AW$3-'3- Datos generales'!$B$4))*(P23*((1+'3- Datos generales'!$B$11)^(AW$3-'3- Datos generales'!$B$4+'8 -Datos de referencia'!$B$25))),0)</f>
        <v>0</v>
      </c>
      <c r="AX23" s="20">
        <f>IF(Q23&gt;0,($M23*(1+'3- Datos generales'!$B$5)^(AX$3-'3- Datos generales'!$B$4))*(Q23*((1+'3- Datos generales'!$B$11)^('5-Proyección inversiones'!AX$3-'3- Datos generales'!$B$4+'8 -Datos de referencia'!$B$25))),0)</f>
        <v>0</v>
      </c>
      <c r="AY23" s="20">
        <f>IF(R23&gt;0,($M23*(1+'3- Datos generales'!$B$5)^(AY$3-'3- Datos generales'!$B$4))*(R23*((1+'3- Datos generales'!$B$11)^('5-Proyección inversiones'!AY$3-'3- Datos generales'!$B$4+'8 -Datos de referencia'!$B$25))),0)</f>
        <v>0</v>
      </c>
      <c r="AZ23" s="20">
        <f>IF(S23&gt;0,($M23*(1+'3- Datos generales'!$B$5)^(AZ$3-'3- Datos generales'!$B$4))*(S23*((1+'3- Datos generales'!$B$11)^('5-Proyección inversiones'!AZ$3-'3- Datos generales'!$B$4+'8 -Datos de referencia'!$B$25))),0)</f>
        <v>0</v>
      </c>
      <c r="BA23" s="20">
        <f>IF(T23&gt;0,($M23*(1+'3- Datos generales'!$B$5)^(BA$3-'3- Datos generales'!$B$4))*(T23*((1+'3- Datos generales'!$B$11)^('5-Proyección inversiones'!BA$3-'3- Datos generales'!$B$4+'8 -Datos de referencia'!$B$25))),0)</f>
        <v>0</v>
      </c>
      <c r="BB23" s="20">
        <f>IF(U23&gt;0,($M23*(1+'3- Datos generales'!$B$5)^(BB$3-'3- Datos generales'!$B$4))*(U23*((1+'3- Datos generales'!$B$11)^('5-Proyección inversiones'!BB$3-'3- Datos generales'!$B$4+'8 -Datos de referencia'!$B$25))),0)</f>
        <v>0</v>
      </c>
      <c r="BC23" s="20">
        <f>IF(V23&gt;0,($M23*(1+'3- Datos generales'!$B$5)^(BC$3-'3- Datos generales'!$B$4))*(V23*((1+'3- Datos generales'!$B$11)^('5-Proyección inversiones'!BC$3-'3- Datos generales'!$B$4+'8 -Datos de referencia'!$B$25))),0)</f>
        <v>0</v>
      </c>
      <c r="BD23" s="20">
        <f>IF(W23&gt;0,($M23*(1+'3- Datos generales'!$B$5)^(BD$3-'3- Datos generales'!$B$4))*(W23*((1+'3- Datos generales'!$B$11)^('5-Proyección inversiones'!BD$3-'3- Datos generales'!$B$4+'8 -Datos de referencia'!$B$25))),0)</f>
        <v>0</v>
      </c>
      <c r="BE23" s="20">
        <f>IF(X23&gt;0,($M23*(1+'3- Datos generales'!$B$5)^(BE$3-'3- Datos generales'!$B$4))*(X23*((1+'3- Datos generales'!$B$11)^('5-Proyección inversiones'!BE$3-'3- Datos generales'!$B$4+'8 -Datos de referencia'!$B$25))),0)</f>
        <v>0</v>
      </c>
      <c r="BF23" s="20">
        <f>IF(Y23&gt;0,($M23*(1+'3- Datos generales'!$B$5)^(BF$3-'3- Datos generales'!$B$4))*(Y23*((1+'3- Datos generales'!$B$11)^('5-Proyección inversiones'!BF$3-'3- Datos generales'!$B$4+'8 -Datos de referencia'!$B$25))),0)</f>
        <v>0</v>
      </c>
      <c r="BG23" s="155">
        <f>IF(Z23&gt;0,($M23*(1+'3- Datos generales'!$B$5)^(BG$3-'3- Datos generales'!$B$4))*(Z23*((1+'3- Datos generales'!$B$11)^('5-Proyección inversiones'!BG$3-'3- Datos generales'!$B$4+'8 -Datos de referencia'!$B$25))),0)</f>
        <v>0</v>
      </c>
      <c r="BH23" s="23">
        <f>IF(AA23&gt;0,($N23*(1+'3- Datos generales'!$B$5)^(BH$3-'3- Datos generales'!$B$4))*(AA23*((1+'3- Datos generales'!$B$11)^('5-Proyección inversiones'!BH$3-'3- Datos generales'!$B$4+'8 -Datos de referencia'!$B$25))),0)</f>
        <v>0</v>
      </c>
      <c r="BI23" s="20">
        <f>IF(AB23&gt;0,$N23*((1+'3- Datos generales'!$B$5)^(BI$3-'3- Datos generales'!$B$4))*(AB23*((1+'3- Datos generales'!$B$11)^('5-Proyección inversiones'!BI$3-'3- Datos generales'!$B$4+'8 -Datos de referencia'!$B$25))),0)</f>
        <v>0</v>
      </c>
      <c r="BJ23" s="20">
        <f>IF(AC23&gt;0,$N23*((1+'3- Datos generales'!$B$5)^(BJ$3-'3- Datos generales'!$B$4))*(AC23*((1+'3- Datos generales'!$B$11)^('5-Proyección inversiones'!BJ$3-'3- Datos generales'!$B$4+'8 -Datos de referencia'!$B$25))),0)</f>
        <v>0</v>
      </c>
      <c r="BK23" s="20">
        <f>IF(AD23&gt;0,$N23*((1+'3- Datos generales'!$B$5)^(BK$3-'3- Datos generales'!$B$4))*(AD23*((1+'3- Datos generales'!$B$11)^('5-Proyección inversiones'!BK$3-'3- Datos generales'!$B$4+'8 -Datos de referencia'!$B$25))),0)</f>
        <v>0</v>
      </c>
      <c r="BL23" s="20">
        <f>IF(AE23&gt;0,$N23*((1+'3- Datos generales'!$B$5)^(BL$3-'3- Datos generales'!$B$4))*(AE23*((1+'3- Datos generales'!$B$11)^('5-Proyección inversiones'!BL$3-'3- Datos generales'!$B$4+'8 -Datos de referencia'!$B$25))),0)</f>
        <v>0</v>
      </c>
      <c r="BM23" s="20">
        <f>IF(AF23&gt;0,$N23*((1+'3- Datos generales'!$B$5)^(BM$3-'3- Datos generales'!$B$4))*(AF23*((1+'3- Datos generales'!$B$11)^('5-Proyección inversiones'!BM$3-'3- Datos generales'!$B$4+'8 -Datos de referencia'!$B$25))),0)</f>
        <v>0</v>
      </c>
      <c r="BN23" s="20">
        <f>IF(AG23&gt;0,$N23*((1+'3- Datos generales'!$B$5)^(BN$3-'3- Datos generales'!$B$4))*(AG23*((1+'3- Datos generales'!$B$11)^('5-Proyección inversiones'!BN$3-'3- Datos generales'!$B$4+'8 -Datos de referencia'!$B$25))),0)</f>
        <v>0</v>
      </c>
      <c r="BO23" s="20">
        <f>IF(AH23&gt;0,$N23*((1+'3- Datos generales'!$B$5)^(BO$3-'3- Datos generales'!$B$4))*(AH23*((1+'3- Datos generales'!$B$11)^('5-Proyección inversiones'!BO$3-'3- Datos generales'!$B$4+'8 -Datos de referencia'!$B$25))),0)</f>
        <v>0</v>
      </c>
      <c r="BP23" s="20">
        <f>IF(AI23&gt;0,$N23*((1+'3- Datos generales'!$B$5)^(BP$3-'3- Datos generales'!$B$4))*(AI23*((1+'3- Datos generales'!$B$11)^('5-Proyección inversiones'!BP$3-'3- Datos generales'!$B$4+'8 -Datos de referencia'!$B$25))),0)</f>
        <v>0</v>
      </c>
      <c r="BQ23" s="20">
        <f>IF(AJ23&gt;0,$N23*((1+'3- Datos generales'!$B$5)^(BQ$3-'3- Datos generales'!$B$4))*(AJ23*((1+'3- Datos generales'!$B$11)^('5-Proyección inversiones'!BQ$3-'3- Datos generales'!$B$4+'8 -Datos de referencia'!$B$25))),0)</f>
        <v>0</v>
      </c>
      <c r="BR23" s="155">
        <f>IF(AK23&gt;0,$N23*((1+'3- Datos generales'!$B$5)^(BR$3-'3- Datos generales'!$B$4))*(AK23*((1+'3- Datos generales'!$B$11)^('5-Proyección inversiones'!BR$3-'3- Datos generales'!$B$4+'8 -Datos de referencia'!$B$25))),0)</f>
        <v>0</v>
      </c>
      <c r="BS23" s="23">
        <f>IF(AL23&gt;0,AL23*($O23*(1+'3- Datos generales'!$B$5)^(BH$3-'3- Datos generales'!$B$4)),0)</f>
        <v>0</v>
      </c>
      <c r="BT23" s="20">
        <f>IF(AM23&gt;0,AM23*($O23*(1+'3- Datos generales'!$B$5)^(BT$3-'3- Datos generales'!$B$4)),0)</f>
        <v>0</v>
      </c>
      <c r="BU23" s="20">
        <f>IF(AN23&gt;0,AN23*($O23*(1+'3- Datos generales'!$B$5)^(BU$3-'3- Datos generales'!$B$4)),0)</f>
        <v>0</v>
      </c>
      <c r="BV23" s="20">
        <f>IF(AO23&gt;0,AO23*($O23*(1+'3- Datos generales'!$B$5)^(BV$3-'3- Datos generales'!$B$4)),0)</f>
        <v>0</v>
      </c>
      <c r="BW23" s="20">
        <f>IF(AP23&gt;0,AP23*($O23*(1+'3- Datos generales'!$B$5)^(BW$3-'3- Datos generales'!$B$4)),0)</f>
        <v>0</v>
      </c>
      <c r="BX23" s="20">
        <f>IF(AQ23&gt;0,AQ23*($O23*(1+'3- Datos generales'!$B$5)^(BX$3-'3- Datos generales'!$B$4)),0)</f>
        <v>0</v>
      </c>
      <c r="BY23" s="20">
        <f>IF(AR23&gt;0,AR23*($O23*(1+'3- Datos generales'!$B$5)^(BY$3-'3- Datos generales'!$B$4)),0)</f>
        <v>0</v>
      </c>
      <c r="BZ23" s="20">
        <f>IF(AS23&gt;0,AS23*($O23*(1+'3- Datos generales'!$B$5)^(BZ$3-'3- Datos generales'!$B$4)),0)</f>
        <v>0</v>
      </c>
      <c r="CA23" s="20">
        <f>IF(AT23&gt;0,AT23*($O23*(1+'3- Datos generales'!$B$5)^(CA$3-'3- Datos generales'!$B$4)),0)</f>
        <v>0</v>
      </c>
      <c r="CB23" s="20">
        <f>IF(AU23&gt;0,AU23*($O23*(1+'3- Datos generales'!$B$5)^(CB$3-'3- Datos generales'!$B$4)),0)</f>
        <v>0</v>
      </c>
      <c r="CC23" s="155">
        <f>IF(AV23&gt;0,AV23*($O23*(1+'3- Datos generales'!$B$5)^(CC$3-'3- Datos generales'!$B$4)),0)</f>
        <v>0</v>
      </c>
    </row>
    <row r="24" spans="1:81" x14ac:dyDescent="0.25">
      <c r="A24" s="38"/>
      <c r="B24" s="14"/>
      <c r="C24" s="14">
        <f>'4-Registro de activos'!C24</f>
        <v>0</v>
      </c>
      <c r="D24" s="14">
        <f>'4-Registro de activos'!D24</f>
        <v>0</v>
      </c>
      <c r="E24" s="14">
        <f>'4-Registro de activos'!E24</f>
        <v>0</v>
      </c>
      <c r="F24" s="14">
        <f>'4-Registro de activos'!F24</f>
        <v>0</v>
      </c>
      <c r="G24" s="14">
        <f>'4-Registro de activos'!G24</f>
        <v>0</v>
      </c>
      <c r="H24" s="26">
        <f>'4-Registro de activos'!H24</f>
        <v>0</v>
      </c>
      <c r="I24" s="15" t="str">
        <f>'4-Registro de activos'!AV24</f>
        <v>n/a</v>
      </c>
      <c r="J24" s="14" t="str">
        <f>'4-Registro de activos'!AW24</f>
        <v>Bajo Riesgo</v>
      </c>
      <c r="K24" s="14" t="str">
        <f>'4-Registro de activos'!AX24</f>
        <v>n/a</v>
      </c>
      <c r="L24" s="14" t="str">
        <f>'4-Registro de activos'!AY24</f>
        <v>n/a</v>
      </c>
      <c r="M24" s="66">
        <f>IF('4-Registro de activos'!K24="Sistema no mejorado",AVERAGE('3- Datos generales'!$D$20:$D$21),0)</f>
        <v>0</v>
      </c>
      <c r="N24" s="20" t="str">
        <f>IF('4-Registro de activos'!K24="Sistema no mejorado",0,IF('4-Registro de activos'!I24="sin dato","n/a",IF('4-Registro de activos'!I24="otro","n/a",VLOOKUP('4-Registro de activos'!I24,'3- Datos generales'!$A$23:$D$24,4,0))))</f>
        <v>n/a</v>
      </c>
      <c r="O24" s="155" t="str">
        <f>IF('4-Registro de activos'!K24="Sistema no mejorado",0,IF('4-Registro de activos'!I24="sin dato","n/a",IF('4-Registro de activos'!I24="otro","n/a",VLOOKUP('4-Registro de activos'!I24,'3- Datos generales'!$A$26:$D$27,4,0))))</f>
        <v>n/a</v>
      </c>
      <c r="P24" s="22">
        <f>IF('4-Registro de activos'!$AY24="Nueva Construccion",ROUNDUP(('4-Registro de activos'!$G24*'3- Datos generales'!$B$12*(1+'3- Datos generales'!$B$11)^(P$3-'3- Datos generales'!$B$4)),0),0)</f>
        <v>0</v>
      </c>
      <c r="Q24" s="21">
        <f>IF('4-Registro de activos'!$AY24="Nueva Construccion",IF($P24&gt;0,0,ROUNDUP(('4-Registro de activos'!$G24*'3- Datos generales'!$B$12*(1+'3- Datos generales'!$B$11)^(Q$3-'3- Datos generales'!$B$4)),0)),0)</f>
        <v>0</v>
      </c>
      <c r="R24" s="21">
        <f>IF('4-Registro de activos'!$AY24="Nueva Construccion",IF($P24&gt;0,0,ROUNDUP(('4-Registro de activos'!$G24*'3- Datos generales'!$B$12*(1+'3- Datos generales'!$B$11)^(R$3-'3- Datos generales'!$B$4)),0)),0)</f>
        <v>0</v>
      </c>
      <c r="S24" s="21">
        <f>IF('4-Registro de activos'!$AY24="Nueva Construccion",IF($P24&gt;0,0,ROUNDUP(('4-Registro de activos'!$G24*'3- Datos generales'!$B$12*(1+'3- Datos generales'!$B$11)^(S$3-'3- Datos generales'!$B$4)),0)),0)</f>
        <v>0</v>
      </c>
      <c r="T24" s="21">
        <f>IF('4-Registro de activos'!$AY24="Nueva Construccion",IF($P24&gt;0,0,ROUNDUP(('4-Registro de activos'!$G24*'3- Datos generales'!$B$12*(1+'3- Datos generales'!$B$11)^(T$3-'3- Datos generales'!$B$4)),0)),0)</f>
        <v>0</v>
      </c>
      <c r="U24" s="21">
        <f>IF('4-Registro de activos'!$AY24="Nueva Construccion",IF($P24&gt;0,0,ROUNDUP(('4-Registro de activos'!$G24*'3- Datos generales'!$B$12*(1+'3- Datos generales'!$B$11)^(U$3-'3- Datos generales'!$B$4)),0)),0)</f>
        <v>0</v>
      </c>
      <c r="V24" s="21">
        <f>IF('4-Registro de activos'!$AY24="Nueva Construccion",IF($P24&gt;0,0,ROUNDUP(('4-Registro de activos'!$G24*'3- Datos generales'!$B$12*(1+'3- Datos generales'!$B$11)^(V$3-'3- Datos generales'!$B$4)),0)),0)</f>
        <v>0</v>
      </c>
      <c r="W24" s="21">
        <f>IF('4-Registro de activos'!$AY24="Nueva Construccion",IF($P24&gt;0,0,ROUNDUP(('4-Registro de activos'!$G24*'3- Datos generales'!$B$12*(1+'3- Datos generales'!$B$11)^(W$3-'3- Datos generales'!$B$4)),0)),0)</f>
        <v>0</v>
      </c>
      <c r="X24" s="21">
        <f>IF('4-Registro de activos'!$AY24="Nueva Construccion",IF($P24&gt;0,0,ROUNDUP(('4-Registro de activos'!$G24*'3- Datos generales'!$B$12*(1+'3- Datos generales'!$B$11)^(X$3-'3- Datos generales'!$B$4)),0)),0)</f>
        <v>0</v>
      </c>
      <c r="Y24" s="21">
        <f>IF('4-Registro de activos'!$AY24="Nueva Construccion",IF($P24&gt;0,0,ROUNDUP(('4-Registro de activos'!$G24*'3- Datos generales'!$B$12*(1+'3- Datos generales'!$B$11)^(Y$3-'3- Datos generales'!$B$4)),0)),0)</f>
        <v>0</v>
      </c>
      <c r="Z24" s="159">
        <f>IF('4-Registro de activos'!$AY24="Nueva Construccion",IF($P24&gt;0,0,ROUNDUP(('4-Registro de activos'!$G24*'3- Datos generales'!$B$12*(1+'3- Datos generales'!$B$11)^(Z$3-'3- Datos generales'!$B$4)),0)),0)</f>
        <v>0</v>
      </c>
      <c r="AA24" s="22">
        <f>IF('4-Registro de activos'!$AV24&lt;=(AA$3-'3- Datos generales'!$B$4),ROUNDUP(('4-Registro de activos'!$G24*'3- Datos generales'!$B$12*(1+'3- Datos generales'!$B$11)^(AA$3-'3- Datos generales'!$B$4)),0),0)</f>
        <v>0</v>
      </c>
      <c r="AB24" s="21">
        <f>IF('4-Registro de activos'!$AV24=(AB$3-'3- Datos generales'!$B$4),ROUNDUP(('4-Registro de activos'!$G24*'3- Datos generales'!$B$12*(1+'3- Datos generales'!$B$11)^(AB$3-'3- Datos generales'!$B$4)),0),0)</f>
        <v>0</v>
      </c>
      <c r="AC24" s="21">
        <f>IF('4-Registro de activos'!$AV24=(AC$3-'3- Datos generales'!$B$4),ROUNDUP(('4-Registro de activos'!$G24*'3- Datos generales'!$B$12*(1+'3- Datos generales'!$B$11)^(AC$3-'3- Datos generales'!$B$4)),0),0)</f>
        <v>0</v>
      </c>
      <c r="AD24" s="21">
        <f>IF('4-Registro de activos'!$AV24=(AD$3-'3- Datos generales'!$B$4),ROUNDUP(('4-Registro de activos'!$G24*'3- Datos generales'!$B$12*(1+'3- Datos generales'!$B$11)^(AD$3-'3- Datos generales'!$B$4)),0),0)</f>
        <v>0</v>
      </c>
      <c r="AE24" s="21">
        <f>IF('4-Registro de activos'!$AV24=(AE$3-'3- Datos generales'!$B$4),ROUNDUP(('4-Registro de activos'!$G24*'3- Datos generales'!$B$12*(1+'3- Datos generales'!$B$11)^(AE$3-'3- Datos generales'!$B$4)),0),0)</f>
        <v>0</v>
      </c>
      <c r="AF24" s="21">
        <f>IF('4-Registro de activos'!$AV24=(AF$3-'3- Datos generales'!$B$4),ROUNDUP(('4-Registro de activos'!$G24*'3- Datos generales'!$B$12*(1+'3- Datos generales'!$B$11)^(AF$3-'3- Datos generales'!$B$4)),0),0)</f>
        <v>0</v>
      </c>
      <c r="AG24" s="21">
        <f>IF('4-Registro de activos'!$AV24=(AG$3-'3- Datos generales'!$B$4),ROUNDUP(('4-Registro de activos'!$G24*'3- Datos generales'!$B$12*(1+'3- Datos generales'!$B$11)^(AG$3-'3- Datos generales'!$B$4)),0),0)</f>
        <v>0</v>
      </c>
      <c r="AH24" s="21">
        <f>IF('4-Registro de activos'!$AV24=(AH$3-'3- Datos generales'!$B$4),ROUNDUP(('4-Registro de activos'!$G24*'3- Datos generales'!$B$12*(1+'3- Datos generales'!$B$11)^(AH$3-'3- Datos generales'!$B$4)),0),0)</f>
        <v>0</v>
      </c>
      <c r="AI24" s="21">
        <f>IF('4-Registro de activos'!$AV24=(AI$3-'3- Datos generales'!$B$4),ROUNDUP(('4-Registro de activos'!$G24*'3- Datos generales'!$B$12*(1+'3- Datos generales'!$B$11)^(AI$3-'3- Datos generales'!$B$4)),0),0)</f>
        <v>0</v>
      </c>
      <c r="AJ24" s="21">
        <f>IF('4-Registro de activos'!$AV24=(AJ$3-'3- Datos generales'!$B$4),ROUNDUP(('4-Registro de activos'!$G24*'3- Datos generales'!$B$12*(1+'3- Datos generales'!$B$11)^(AJ$3-'3- Datos generales'!$B$4)),0),0)</f>
        <v>0</v>
      </c>
      <c r="AK24" s="159">
        <f>IF('4-Registro de activos'!$AV24=(AK$3-'3- Datos generales'!$B$4),ROUNDUP(('4-Registro de activos'!$G24*'3- Datos generales'!$B$12*(1+'3- Datos generales'!$B$11)^(AK$3-'3- Datos generales'!$B$4)),0),0)</f>
        <v>0</v>
      </c>
      <c r="AL24" s="22">
        <f>IF('4-Registro de activos'!$AV24&lt;=(AL$3-'3- Datos generales'!$B$4),ROUNDUP((('4-Registro de activos'!$H24*'3- Datos generales'!$B$12)*((1+'3- Datos generales'!$B$11)^(AL$3-'3- Datos generales'!$B$4+'8 -Datos de referencia'!$B$25))),0),0)</f>
        <v>0</v>
      </c>
      <c r="AM24" s="21">
        <f>IF('4-Registro de activos'!$AV24=(AM$3-'3- Datos generales'!$B$4),ROUNDUP((('4-Registro de activos'!$H24*'3- Datos generales'!$B$12)*((1+'3- Datos generales'!$B$11)^(AM$3-'3- Datos generales'!$B$4+'8 -Datos de referencia'!$B$25))),0),0)</f>
        <v>0</v>
      </c>
      <c r="AN24" s="21">
        <f>IF('4-Registro de activos'!$AV24=(AN$3-'3- Datos generales'!$B$4),ROUNDUP((('4-Registro de activos'!$H24*'3- Datos generales'!$B$12)*((1+'3- Datos generales'!$B$11)^(AN$3-'3- Datos generales'!$B$4+'8 -Datos de referencia'!$B$25))),0),0)</f>
        <v>0</v>
      </c>
      <c r="AO24" s="21">
        <f>IF('4-Registro de activos'!$AV24=(AO$3-'3- Datos generales'!$B$4),ROUNDUP((('4-Registro de activos'!$H24*'3- Datos generales'!$B$12)*((1+'3- Datos generales'!$B$11)^(AO$3-'3- Datos generales'!$B$4+'8 -Datos de referencia'!$B$25))),0),0)</f>
        <v>0</v>
      </c>
      <c r="AP24" s="21">
        <f>IF('4-Registro de activos'!$AV24=(AP$3-'3- Datos generales'!$B$4),ROUNDUP((('4-Registro de activos'!$H24*'3- Datos generales'!$B$12)*((1+'3- Datos generales'!$B$11)^(AP$3-'3- Datos generales'!$B$4+'8 -Datos de referencia'!$B$25))),0),0)</f>
        <v>0</v>
      </c>
      <c r="AQ24" s="21">
        <f>IF('4-Registro de activos'!$AV24=(AQ$3-'3- Datos generales'!$B$4),ROUNDUP((('4-Registro de activos'!$H24*'3- Datos generales'!$B$12)*((1+'3- Datos generales'!$B$11)^(AQ$3-'3- Datos generales'!$B$4+'8 -Datos de referencia'!$B$25))),0),0)</f>
        <v>0</v>
      </c>
      <c r="AR24" s="21">
        <f>IF('4-Registro de activos'!$AV24=(AR$3-'3- Datos generales'!$B$4),ROUNDUP((('4-Registro de activos'!$H24*'3- Datos generales'!$B$12)*((1+'3- Datos generales'!$B$11)^(AR$3-'3- Datos generales'!$B$4+'8 -Datos de referencia'!$B$25))),0),0)</f>
        <v>0</v>
      </c>
      <c r="AS24" s="21">
        <f>IF('4-Registro de activos'!$AV24=(AS$3-'3- Datos generales'!$B$4),ROUNDUP((('4-Registro de activos'!$H24*'3- Datos generales'!$B$12)*((1+'3- Datos generales'!$B$11)^(AS$3-'3- Datos generales'!$B$4+'8 -Datos de referencia'!$B$25))),0),0)</f>
        <v>0</v>
      </c>
      <c r="AT24" s="21">
        <f>IF('4-Registro de activos'!$AV24=(AT$3-'3- Datos generales'!$B$4),ROUNDUP((('4-Registro de activos'!$H24*'3- Datos generales'!$B$12)*((1+'3- Datos generales'!$B$11)^(AT$3-'3- Datos generales'!$B$4+'8 -Datos de referencia'!$B$25))),0),0)</f>
        <v>0</v>
      </c>
      <c r="AU24" s="21">
        <f>IF('4-Registro de activos'!$AV24=(AU$3-'3- Datos generales'!$B$4),ROUNDUP((('4-Registro de activos'!$H24*'3- Datos generales'!$B$12)*((1+'3- Datos generales'!$B$11)^(AU$3-'3- Datos generales'!$B$4+'8 -Datos de referencia'!$B$25))),0),0)</f>
        <v>0</v>
      </c>
      <c r="AV24" s="159">
        <f>IF('4-Registro de activos'!$AV24=(AV$3-'3- Datos generales'!$B$4),ROUNDUP((('4-Registro de activos'!$H24*'3- Datos generales'!$B$12)*((1+'3- Datos generales'!$B$11)^(AV$3-'3- Datos generales'!$B$4+'8 -Datos de referencia'!$B$25))),0),0)</f>
        <v>0</v>
      </c>
      <c r="AW24" s="23">
        <f>IF(P24&gt;0,($M24*(1+'3- Datos generales'!$B$5)^('5-Proyección inversiones'!AW$3-'3- Datos generales'!$B$4))*(P24*((1+'3- Datos generales'!$B$11)^(AW$3-'3- Datos generales'!$B$4+'8 -Datos de referencia'!$B$25))),0)</f>
        <v>0</v>
      </c>
      <c r="AX24" s="20">
        <f>IF(Q24&gt;0,($M24*(1+'3- Datos generales'!$B$5)^(AX$3-'3- Datos generales'!$B$4))*(Q24*((1+'3- Datos generales'!$B$11)^('5-Proyección inversiones'!AX$3-'3- Datos generales'!$B$4+'8 -Datos de referencia'!$B$25))),0)</f>
        <v>0</v>
      </c>
      <c r="AY24" s="20">
        <f>IF(R24&gt;0,($M24*(1+'3- Datos generales'!$B$5)^(AY$3-'3- Datos generales'!$B$4))*(R24*((1+'3- Datos generales'!$B$11)^('5-Proyección inversiones'!AY$3-'3- Datos generales'!$B$4+'8 -Datos de referencia'!$B$25))),0)</f>
        <v>0</v>
      </c>
      <c r="AZ24" s="20">
        <f>IF(S24&gt;0,($M24*(1+'3- Datos generales'!$B$5)^(AZ$3-'3- Datos generales'!$B$4))*(S24*((1+'3- Datos generales'!$B$11)^('5-Proyección inversiones'!AZ$3-'3- Datos generales'!$B$4+'8 -Datos de referencia'!$B$25))),0)</f>
        <v>0</v>
      </c>
      <c r="BA24" s="20">
        <f>IF(T24&gt;0,($M24*(1+'3- Datos generales'!$B$5)^(BA$3-'3- Datos generales'!$B$4))*(T24*((1+'3- Datos generales'!$B$11)^('5-Proyección inversiones'!BA$3-'3- Datos generales'!$B$4+'8 -Datos de referencia'!$B$25))),0)</f>
        <v>0</v>
      </c>
      <c r="BB24" s="20">
        <f>IF(U24&gt;0,($M24*(1+'3- Datos generales'!$B$5)^(BB$3-'3- Datos generales'!$B$4))*(U24*((1+'3- Datos generales'!$B$11)^('5-Proyección inversiones'!BB$3-'3- Datos generales'!$B$4+'8 -Datos de referencia'!$B$25))),0)</f>
        <v>0</v>
      </c>
      <c r="BC24" s="20">
        <f>IF(V24&gt;0,($M24*(1+'3- Datos generales'!$B$5)^(BC$3-'3- Datos generales'!$B$4))*(V24*((1+'3- Datos generales'!$B$11)^('5-Proyección inversiones'!BC$3-'3- Datos generales'!$B$4+'8 -Datos de referencia'!$B$25))),0)</f>
        <v>0</v>
      </c>
      <c r="BD24" s="20">
        <f>IF(W24&gt;0,($M24*(1+'3- Datos generales'!$B$5)^(BD$3-'3- Datos generales'!$B$4))*(W24*((1+'3- Datos generales'!$B$11)^('5-Proyección inversiones'!BD$3-'3- Datos generales'!$B$4+'8 -Datos de referencia'!$B$25))),0)</f>
        <v>0</v>
      </c>
      <c r="BE24" s="20">
        <f>IF(X24&gt;0,($M24*(1+'3- Datos generales'!$B$5)^(BE$3-'3- Datos generales'!$B$4))*(X24*((1+'3- Datos generales'!$B$11)^('5-Proyección inversiones'!BE$3-'3- Datos generales'!$B$4+'8 -Datos de referencia'!$B$25))),0)</f>
        <v>0</v>
      </c>
      <c r="BF24" s="20">
        <f>IF(Y24&gt;0,($M24*(1+'3- Datos generales'!$B$5)^(BF$3-'3- Datos generales'!$B$4))*(Y24*((1+'3- Datos generales'!$B$11)^('5-Proyección inversiones'!BF$3-'3- Datos generales'!$B$4+'8 -Datos de referencia'!$B$25))),0)</f>
        <v>0</v>
      </c>
      <c r="BG24" s="155">
        <f>IF(Z24&gt;0,($M24*(1+'3- Datos generales'!$B$5)^(BG$3-'3- Datos generales'!$B$4))*(Z24*((1+'3- Datos generales'!$B$11)^('5-Proyección inversiones'!BG$3-'3- Datos generales'!$B$4+'8 -Datos de referencia'!$B$25))),0)</f>
        <v>0</v>
      </c>
      <c r="BH24" s="23">
        <f>IF(AA24&gt;0,($N24*(1+'3- Datos generales'!$B$5)^(BH$3-'3- Datos generales'!$B$4))*(AA24*((1+'3- Datos generales'!$B$11)^('5-Proyección inversiones'!BH$3-'3- Datos generales'!$B$4+'8 -Datos de referencia'!$B$25))),0)</f>
        <v>0</v>
      </c>
      <c r="BI24" s="20">
        <f>IF(AB24&gt;0,$N24*((1+'3- Datos generales'!$B$5)^(BI$3-'3- Datos generales'!$B$4))*(AB24*((1+'3- Datos generales'!$B$11)^('5-Proyección inversiones'!BI$3-'3- Datos generales'!$B$4+'8 -Datos de referencia'!$B$25))),0)</f>
        <v>0</v>
      </c>
      <c r="BJ24" s="20">
        <f>IF(AC24&gt;0,$N24*((1+'3- Datos generales'!$B$5)^(BJ$3-'3- Datos generales'!$B$4))*(AC24*((1+'3- Datos generales'!$B$11)^('5-Proyección inversiones'!BJ$3-'3- Datos generales'!$B$4+'8 -Datos de referencia'!$B$25))),0)</f>
        <v>0</v>
      </c>
      <c r="BK24" s="20">
        <f>IF(AD24&gt;0,$N24*((1+'3- Datos generales'!$B$5)^(BK$3-'3- Datos generales'!$B$4))*(AD24*((1+'3- Datos generales'!$B$11)^('5-Proyección inversiones'!BK$3-'3- Datos generales'!$B$4+'8 -Datos de referencia'!$B$25))),0)</f>
        <v>0</v>
      </c>
      <c r="BL24" s="20">
        <f>IF(AE24&gt;0,$N24*((1+'3- Datos generales'!$B$5)^(BL$3-'3- Datos generales'!$B$4))*(AE24*((1+'3- Datos generales'!$B$11)^('5-Proyección inversiones'!BL$3-'3- Datos generales'!$B$4+'8 -Datos de referencia'!$B$25))),0)</f>
        <v>0</v>
      </c>
      <c r="BM24" s="20">
        <f>IF(AF24&gt;0,$N24*((1+'3- Datos generales'!$B$5)^(BM$3-'3- Datos generales'!$B$4))*(AF24*((1+'3- Datos generales'!$B$11)^('5-Proyección inversiones'!BM$3-'3- Datos generales'!$B$4+'8 -Datos de referencia'!$B$25))),0)</f>
        <v>0</v>
      </c>
      <c r="BN24" s="20">
        <f>IF(AG24&gt;0,$N24*((1+'3- Datos generales'!$B$5)^(BN$3-'3- Datos generales'!$B$4))*(AG24*((1+'3- Datos generales'!$B$11)^('5-Proyección inversiones'!BN$3-'3- Datos generales'!$B$4+'8 -Datos de referencia'!$B$25))),0)</f>
        <v>0</v>
      </c>
      <c r="BO24" s="20">
        <f>IF(AH24&gt;0,$N24*((1+'3- Datos generales'!$B$5)^(BO$3-'3- Datos generales'!$B$4))*(AH24*((1+'3- Datos generales'!$B$11)^('5-Proyección inversiones'!BO$3-'3- Datos generales'!$B$4+'8 -Datos de referencia'!$B$25))),0)</f>
        <v>0</v>
      </c>
      <c r="BP24" s="20">
        <f>IF(AI24&gt;0,$N24*((1+'3- Datos generales'!$B$5)^(BP$3-'3- Datos generales'!$B$4))*(AI24*((1+'3- Datos generales'!$B$11)^('5-Proyección inversiones'!BP$3-'3- Datos generales'!$B$4+'8 -Datos de referencia'!$B$25))),0)</f>
        <v>0</v>
      </c>
      <c r="BQ24" s="20">
        <f>IF(AJ24&gt;0,$N24*((1+'3- Datos generales'!$B$5)^(BQ$3-'3- Datos generales'!$B$4))*(AJ24*((1+'3- Datos generales'!$B$11)^('5-Proyección inversiones'!BQ$3-'3- Datos generales'!$B$4+'8 -Datos de referencia'!$B$25))),0)</f>
        <v>0</v>
      </c>
      <c r="BR24" s="155">
        <f>IF(AK24&gt;0,$N24*((1+'3- Datos generales'!$B$5)^(BR$3-'3- Datos generales'!$B$4))*(AK24*((1+'3- Datos generales'!$B$11)^('5-Proyección inversiones'!BR$3-'3- Datos generales'!$B$4+'8 -Datos de referencia'!$B$25))),0)</f>
        <v>0</v>
      </c>
      <c r="BS24" s="23">
        <f>IF(AL24&gt;0,AL24*($O24*(1+'3- Datos generales'!$B$5)^(BH$3-'3- Datos generales'!$B$4)),0)</f>
        <v>0</v>
      </c>
      <c r="BT24" s="20">
        <f>IF(AM24&gt;0,AM24*($O24*(1+'3- Datos generales'!$B$5)^(BT$3-'3- Datos generales'!$B$4)),0)</f>
        <v>0</v>
      </c>
      <c r="BU24" s="20">
        <f>IF(AN24&gt;0,AN24*($O24*(1+'3- Datos generales'!$B$5)^(BU$3-'3- Datos generales'!$B$4)),0)</f>
        <v>0</v>
      </c>
      <c r="BV24" s="20">
        <f>IF(AO24&gt;0,AO24*($O24*(1+'3- Datos generales'!$B$5)^(BV$3-'3- Datos generales'!$B$4)),0)</f>
        <v>0</v>
      </c>
      <c r="BW24" s="20">
        <f>IF(AP24&gt;0,AP24*($O24*(1+'3- Datos generales'!$B$5)^(BW$3-'3- Datos generales'!$B$4)),0)</f>
        <v>0</v>
      </c>
      <c r="BX24" s="20">
        <f>IF(AQ24&gt;0,AQ24*($O24*(1+'3- Datos generales'!$B$5)^(BX$3-'3- Datos generales'!$B$4)),0)</f>
        <v>0</v>
      </c>
      <c r="BY24" s="20">
        <f>IF(AR24&gt;0,AR24*($O24*(1+'3- Datos generales'!$B$5)^(BY$3-'3- Datos generales'!$B$4)),0)</f>
        <v>0</v>
      </c>
      <c r="BZ24" s="20">
        <f>IF(AS24&gt;0,AS24*($O24*(1+'3- Datos generales'!$B$5)^(BZ$3-'3- Datos generales'!$B$4)),0)</f>
        <v>0</v>
      </c>
      <c r="CA24" s="20">
        <f>IF(AT24&gt;0,AT24*($O24*(1+'3- Datos generales'!$B$5)^(CA$3-'3- Datos generales'!$B$4)),0)</f>
        <v>0</v>
      </c>
      <c r="CB24" s="20">
        <f>IF(AU24&gt;0,AU24*($O24*(1+'3- Datos generales'!$B$5)^(CB$3-'3- Datos generales'!$B$4)),0)</f>
        <v>0</v>
      </c>
      <c r="CC24" s="155">
        <f>IF(AV24&gt;0,AV24*($O24*(1+'3- Datos generales'!$B$5)^(CC$3-'3- Datos generales'!$B$4)),0)</f>
        <v>0</v>
      </c>
    </row>
    <row r="25" spans="1:81" x14ac:dyDescent="0.25">
      <c r="A25" s="38"/>
      <c r="B25" s="14"/>
      <c r="C25" s="14">
        <f>'4-Registro de activos'!C25</f>
        <v>0</v>
      </c>
      <c r="D25" s="14">
        <f>'4-Registro de activos'!D25</f>
        <v>0</v>
      </c>
      <c r="E25" s="14">
        <f>'4-Registro de activos'!E25</f>
        <v>0</v>
      </c>
      <c r="F25" s="14">
        <f>'4-Registro de activos'!F25</f>
        <v>0</v>
      </c>
      <c r="G25" s="14">
        <f>'4-Registro de activos'!G25</f>
        <v>0</v>
      </c>
      <c r="H25" s="26">
        <f>'4-Registro de activos'!H25</f>
        <v>0</v>
      </c>
      <c r="I25" s="15" t="str">
        <f>'4-Registro de activos'!AV25</f>
        <v>n/a</v>
      </c>
      <c r="J25" s="14" t="str">
        <f>'4-Registro de activos'!AW25</f>
        <v>Bajo Riesgo</v>
      </c>
      <c r="K25" s="14" t="str">
        <f>'4-Registro de activos'!AX25</f>
        <v>n/a</v>
      </c>
      <c r="L25" s="14" t="str">
        <f>'4-Registro de activos'!AY25</f>
        <v>n/a</v>
      </c>
      <c r="M25" s="66">
        <f>IF('4-Registro de activos'!K25="Sistema no mejorado",AVERAGE('3- Datos generales'!$D$20:$D$21),0)</f>
        <v>0</v>
      </c>
      <c r="N25" s="20" t="str">
        <f>IF('4-Registro de activos'!K25="Sistema no mejorado",0,IF('4-Registro de activos'!I25="sin dato","n/a",IF('4-Registro de activos'!I25="otro","n/a",VLOOKUP('4-Registro de activos'!I25,'3- Datos generales'!$A$23:$D$24,4,0))))</f>
        <v>n/a</v>
      </c>
      <c r="O25" s="155" t="str">
        <f>IF('4-Registro de activos'!K25="Sistema no mejorado",0,IF('4-Registro de activos'!I25="sin dato","n/a",IF('4-Registro de activos'!I25="otro","n/a",VLOOKUP('4-Registro de activos'!I25,'3- Datos generales'!$A$26:$D$27,4,0))))</f>
        <v>n/a</v>
      </c>
      <c r="P25" s="22">
        <f>IF('4-Registro de activos'!$AY25="Nueva Construccion",ROUNDUP(('4-Registro de activos'!$G25*'3- Datos generales'!$B$12*(1+'3- Datos generales'!$B$11)^(P$3-'3- Datos generales'!$B$4)),0),0)</f>
        <v>0</v>
      </c>
      <c r="Q25" s="21">
        <f>IF('4-Registro de activos'!$AY25="Nueva Construccion",IF($P25&gt;0,0,ROUNDUP(('4-Registro de activos'!$G25*'3- Datos generales'!$B$12*(1+'3- Datos generales'!$B$11)^(Q$3-'3- Datos generales'!$B$4)),0)),0)</f>
        <v>0</v>
      </c>
      <c r="R25" s="21">
        <f>IF('4-Registro de activos'!$AY25="Nueva Construccion",IF($P25&gt;0,0,ROUNDUP(('4-Registro de activos'!$G25*'3- Datos generales'!$B$12*(1+'3- Datos generales'!$B$11)^(R$3-'3- Datos generales'!$B$4)),0)),0)</f>
        <v>0</v>
      </c>
      <c r="S25" s="21">
        <f>IF('4-Registro de activos'!$AY25="Nueva Construccion",IF($P25&gt;0,0,ROUNDUP(('4-Registro de activos'!$G25*'3- Datos generales'!$B$12*(1+'3- Datos generales'!$B$11)^(S$3-'3- Datos generales'!$B$4)),0)),0)</f>
        <v>0</v>
      </c>
      <c r="T25" s="21">
        <f>IF('4-Registro de activos'!$AY25="Nueva Construccion",IF($P25&gt;0,0,ROUNDUP(('4-Registro de activos'!$G25*'3- Datos generales'!$B$12*(1+'3- Datos generales'!$B$11)^(T$3-'3- Datos generales'!$B$4)),0)),0)</f>
        <v>0</v>
      </c>
      <c r="U25" s="21">
        <f>IF('4-Registro de activos'!$AY25="Nueva Construccion",IF($P25&gt;0,0,ROUNDUP(('4-Registro de activos'!$G25*'3- Datos generales'!$B$12*(1+'3- Datos generales'!$B$11)^(U$3-'3- Datos generales'!$B$4)),0)),0)</f>
        <v>0</v>
      </c>
      <c r="V25" s="21">
        <f>IF('4-Registro de activos'!$AY25="Nueva Construccion",IF($P25&gt;0,0,ROUNDUP(('4-Registro de activos'!$G25*'3- Datos generales'!$B$12*(1+'3- Datos generales'!$B$11)^(V$3-'3- Datos generales'!$B$4)),0)),0)</f>
        <v>0</v>
      </c>
      <c r="W25" s="21">
        <f>IF('4-Registro de activos'!$AY25="Nueva Construccion",IF($P25&gt;0,0,ROUNDUP(('4-Registro de activos'!$G25*'3- Datos generales'!$B$12*(1+'3- Datos generales'!$B$11)^(W$3-'3- Datos generales'!$B$4)),0)),0)</f>
        <v>0</v>
      </c>
      <c r="X25" s="21">
        <f>IF('4-Registro de activos'!$AY25="Nueva Construccion",IF($P25&gt;0,0,ROUNDUP(('4-Registro de activos'!$G25*'3- Datos generales'!$B$12*(1+'3- Datos generales'!$B$11)^(X$3-'3- Datos generales'!$B$4)),0)),0)</f>
        <v>0</v>
      </c>
      <c r="Y25" s="21">
        <f>IF('4-Registro de activos'!$AY25="Nueva Construccion",IF($P25&gt;0,0,ROUNDUP(('4-Registro de activos'!$G25*'3- Datos generales'!$B$12*(1+'3- Datos generales'!$B$11)^(Y$3-'3- Datos generales'!$B$4)),0)),0)</f>
        <v>0</v>
      </c>
      <c r="Z25" s="159">
        <f>IF('4-Registro de activos'!$AY25="Nueva Construccion",IF($P25&gt;0,0,ROUNDUP(('4-Registro de activos'!$G25*'3- Datos generales'!$B$12*(1+'3- Datos generales'!$B$11)^(Z$3-'3- Datos generales'!$B$4)),0)),0)</f>
        <v>0</v>
      </c>
      <c r="AA25" s="22">
        <f>IF('4-Registro de activos'!$AV25&lt;=(AA$3-'3- Datos generales'!$B$4),ROUNDUP(('4-Registro de activos'!$G25*'3- Datos generales'!$B$12*(1+'3- Datos generales'!$B$11)^(AA$3-'3- Datos generales'!$B$4)),0),0)</f>
        <v>0</v>
      </c>
      <c r="AB25" s="21">
        <f>IF('4-Registro de activos'!$AV25=(AB$3-'3- Datos generales'!$B$4),ROUNDUP(('4-Registro de activos'!$G25*'3- Datos generales'!$B$12*(1+'3- Datos generales'!$B$11)^(AB$3-'3- Datos generales'!$B$4)),0),0)</f>
        <v>0</v>
      </c>
      <c r="AC25" s="21">
        <f>IF('4-Registro de activos'!$AV25=(AC$3-'3- Datos generales'!$B$4),ROUNDUP(('4-Registro de activos'!$G25*'3- Datos generales'!$B$12*(1+'3- Datos generales'!$B$11)^(AC$3-'3- Datos generales'!$B$4)),0),0)</f>
        <v>0</v>
      </c>
      <c r="AD25" s="21">
        <f>IF('4-Registro de activos'!$AV25=(AD$3-'3- Datos generales'!$B$4),ROUNDUP(('4-Registro de activos'!$G25*'3- Datos generales'!$B$12*(1+'3- Datos generales'!$B$11)^(AD$3-'3- Datos generales'!$B$4)),0),0)</f>
        <v>0</v>
      </c>
      <c r="AE25" s="21">
        <f>IF('4-Registro de activos'!$AV25=(AE$3-'3- Datos generales'!$B$4),ROUNDUP(('4-Registro de activos'!$G25*'3- Datos generales'!$B$12*(1+'3- Datos generales'!$B$11)^(AE$3-'3- Datos generales'!$B$4)),0),0)</f>
        <v>0</v>
      </c>
      <c r="AF25" s="21">
        <f>IF('4-Registro de activos'!$AV25=(AF$3-'3- Datos generales'!$B$4),ROUNDUP(('4-Registro de activos'!$G25*'3- Datos generales'!$B$12*(1+'3- Datos generales'!$B$11)^(AF$3-'3- Datos generales'!$B$4)),0),0)</f>
        <v>0</v>
      </c>
      <c r="AG25" s="21">
        <f>IF('4-Registro de activos'!$AV25=(AG$3-'3- Datos generales'!$B$4),ROUNDUP(('4-Registro de activos'!$G25*'3- Datos generales'!$B$12*(1+'3- Datos generales'!$B$11)^(AG$3-'3- Datos generales'!$B$4)),0),0)</f>
        <v>0</v>
      </c>
      <c r="AH25" s="21">
        <f>IF('4-Registro de activos'!$AV25=(AH$3-'3- Datos generales'!$B$4),ROUNDUP(('4-Registro de activos'!$G25*'3- Datos generales'!$B$12*(1+'3- Datos generales'!$B$11)^(AH$3-'3- Datos generales'!$B$4)),0),0)</f>
        <v>0</v>
      </c>
      <c r="AI25" s="21">
        <f>IF('4-Registro de activos'!$AV25=(AI$3-'3- Datos generales'!$B$4),ROUNDUP(('4-Registro de activos'!$G25*'3- Datos generales'!$B$12*(1+'3- Datos generales'!$B$11)^(AI$3-'3- Datos generales'!$B$4)),0),0)</f>
        <v>0</v>
      </c>
      <c r="AJ25" s="21">
        <f>IF('4-Registro de activos'!$AV25=(AJ$3-'3- Datos generales'!$B$4),ROUNDUP(('4-Registro de activos'!$G25*'3- Datos generales'!$B$12*(1+'3- Datos generales'!$B$11)^(AJ$3-'3- Datos generales'!$B$4)),0),0)</f>
        <v>0</v>
      </c>
      <c r="AK25" s="159">
        <f>IF('4-Registro de activos'!$AV25=(AK$3-'3- Datos generales'!$B$4),ROUNDUP(('4-Registro de activos'!$G25*'3- Datos generales'!$B$12*(1+'3- Datos generales'!$B$11)^(AK$3-'3- Datos generales'!$B$4)),0),0)</f>
        <v>0</v>
      </c>
      <c r="AL25" s="22">
        <f>IF('4-Registro de activos'!$AV25&lt;=(AL$3-'3- Datos generales'!$B$4),ROUNDUP((('4-Registro de activos'!$H25*'3- Datos generales'!$B$12)*((1+'3- Datos generales'!$B$11)^(AL$3-'3- Datos generales'!$B$4+'8 -Datos de referencia'!$B$25))),0),0)</f>
        <v>0</v>
      </c>
      <c r="AM25" s="21">
        <f>IF('4-Registro de activos'!$AV25=(AM$3-'3- Datos generales'!$B$4),ROUNDUP((('4-Registro de activos'!$H25*'3- Datos generales'!$B$12)*((1+'3- Datos generales'!$B$11)^(AM$3-'3- Datos generales'!$B$4+'8 -Datos de referencia'!$B$25))),0),0)</f>
        <v>0</v>
      </c>
      <c r="AN25" s="21">
        <f>IF('4-Registro de activos'!$AV25=(AN$3-'3- Datos generales'!$B$4),ROUNDUP((('4-Registro de activos'!$H25*'3- Datos generales'!$B$12)*((1+'3- Datos generales'!$B$11)^(AN$3-'3- Datos generales'!$B$4+'8 -Datos de referencia'!$B$25))),0),0)</f>
        <v>0</v>
      </c>
      <c r="AO25" s="21">
        <f>IF('4-Registro de activos'!$AV25=(AO$3-'3- Datos generales'!$B$4),ROUNDUP((('4-Registro de activos'!$H25*'3- Datos generales'!$B$12)*((1+'3- Datos generales'!$B$11)^(AO$3-'3- Datos generales'!$B$4+'8 -Datos de referencia'!$B$25))),0),0)</f>
        <v>0</v>
      </c>
      <c r="AP25" s="21">
        <f>IF('4-Registro de activos'!$AV25=(AP$3-'3- Datos generales'!$B$4),ROUNDUP((('4-Registro de activos'!$H25*'3- Datos generales'!$B$12)*((1+'3- Datos generales'!$B$11)^(AP$3-'3- Datos generales'!$B$4+'8 -Datos de referencia'!$B$25))),0),0)</f>
        <v>0</v>
      </c>
      <c r="AQ25" s="21">
        <f>IF('4-Registro de activos'!$AV25=(AQ$3-'3- Datos generales'!$B$4),ROUNDUP((('4-Registro de activos'!$H25*'3- Datos generales'!$B$12)*((1+'3- Datos generales'!$B$11)^(AQ$3-'3- Datos generales'!$B$4+'8 -Datos de referencia'!$B$25))),0),0)</f>
        <v>0</v>
      </c>
      <c r="AR25" s="21">
        <f>IF('4-Registro de activos'!$AV25=(AR$3-'3- Datos generales'!$B$4),ROUNDUP((('4-Registro de activos'!$H25*'3- Datos generales'!$B$12)*((1+'3- Datos generales'!$B$11)^(AR$3-'3- Datos generales'!$B$4+'8 -Datos de referencia'!$B$25))),0),0)</f>
        <v>0</v>
      </c>
      <c r="AS25" s="21">
        <f>IF('4-Registro de activos'!$AV25=(AS$3-'3- Datos generales'!$B$4),ROUNDUP((('4-Registro de activos'!$H25*'3- Datos generales'!$B$12)*((1+'3- Datos generales'!$B$11)^(AS$3-'3- Datos generales'!$B$4+'8 -Datos de referencia'!$B$25))),0),0)</f>
        <v>0</v>
      </c>
      <c r="AT25" s="21">
        <f>IF('4-Registro de activos'!$AV25=(AT$3-'3- Datos generales'!$B$4),ROUNDUP((('4-Registro de activos'!$H25*'3- Datos generales'!$B$12)*((1+'3- Datos generales'!$B$11)^(AT$3-'3- Datos generales'!$B$4+'8 -Datos de referencia'!$B$25))),0),0)</f>
        <v>0</v>
      </c>
      <c r="AU25" s="21">
        <f>IF('4-Registro de activos'!$AV25=(AU$3-'3- Datos generales'!$B$4),ROUNDUP((('4-Registro de activos'!$H25*'3- Datos generales'!$B$12)*((1+'3- Datos generales'!$B$11)^(AU$3-'3- Datos generales'!$B$4+'8 -Datos de referencia'!$B$25))),0),0)</f>
        <v>0</v>
      </c>
      <c r="AV25" s="159">
        <f>IF('4-Registro de activos'!$AV25=(AV$3-'3- Datos generales'!$B$4),ROUNDUP((('4-Registro de activos'!$H25*'3- Datos generales'!$B$12)*((1+'3- Datos generales'!$B$11)^(AV$3-'3- Datos generales'!$B$4+'8 -Datos de referencia'!$B$25))),0),0)</f>
        <v>0</v>
      </c>
      <c r="AW25" s="23">
        <f>IF(P25&gt;0,($M25*(1+'3- Datos generales'!$B$5)^('5-Proyección inversiones'!AW$3-'3- Datos generales'!$B$4))*(P25*((1+'3- Datos generales'!$B$11)^(AW$3-'3- Datos generales'!$B$4+'8 -Datos de referencia'!$B$25))),0)</f>
        <v>0</v>
      </c>
      <c r="AX25" s="20">
        <f>IF(Q25&gt;0,($M25*(1+'3- Datos generales'!$B$5)^(AX$3-'3- Datos generales'!$B$4))*(Q25*((1+'3- Datos generales'!$B$11)^('5-Proyección inversiones'!AX$3-'3- Datos generales'!$B$4+'8 -Datos de referencia'!$B$25))),0)</f>
        <v>0</v>
      </c>
      <c r="AY25" s="20">
        <f>IF(R25&gt;0,($M25*(1+'3- Datos generales'!$B$5)^(AY$3-'3- Datos generales'!$B$4))*(R25*((1+'3- Datos generales'!$B$11)^('5-Proyección inversiones'!AY$3-'3- Datos generales'!$B$4+'8 -Datos de referencia'!$B$25))),0)</f>
        <v>0</v>
      </c>
      <c r="AZ25" s="20">
        <f>IF(S25&gt;0,($M25*(1+'3- Datos generales'!$B$5)^(AZ$3-'3- Datos generales'!$B$4))*(S25*((1+'3- Datos generales'!$B$11)^('5-Proyección inversiones'!AZ$3-'3- Datos generales'!$B$4+'8 -Datos de referencia'!$B$25))),0)</f>
        <v>0</v>
      </c>
      <c r="BA25" s="20">
        <f>IF(T25&gt;0,($M25*(1+'3- Datos generales'!$B$5)^(BA$3-'3- Datos generales'!$B$4))*(T25*((1+'3- Datos generales'!$B$11)^('5-Proyección inversiones'!BA$3-'3- Datos generales'!$B$4+'8 -Datos de referencia'!$B$25))),0)</f>
        <v>0</v>
      </c>
      <c r="BB25" s="20">
        <f>IF(U25&gt;0,($M25*(1+'3- Datos generales'!$B$5)^(BB$3-'3- Datos generales'!$B$4))*(U25*((1+'3- Datos generales'!$B$11)^('5-Proyección inversiones'!BB$3-'3- Datos generales'!$B$4+'8 -Datos de referencia'!$B$25))),0)</f>
        <v>0</v>
      </c>
      <c r="BC25" s="20">
        <f>IF(V25&gt;0,($M25*(1+'3- Datos generales'!$B$5)^(BC$3-'3- Datos generales'!$B$4))*(V25*((1+'3- Datos generales'!$B$11)^('5-Proyección inversiones'!BC$3-'3- Datos generales'!$B$4+'8 -Datos de referencia'!$B$25))),0)</f>
        <v>0</v>
      </c>
      <c r="BD25" s="20">
        <f>IF(W25&gt;0,($M25*(1+'3- Datos generales'!$B$5)^(BD$3-'3- Datos generales'!$B$4))*(W25*((1+'3- Datos generales'!$B$11)^('5-Proyección inversiones'!BD$3-'3- Datos generales'!$B$4+'8 -Datos de referencia'!$B$25))),0)</f>
        <v>0</v>
      </c>
      <c r="BE25" s="20">
        <f>IF(X25&gt;0,($M25*(1+'3- Datos generales'!$B$5)^(BE$3-'3- Datos generales'!$B$4))*(X25*((1+'3- Datos generales'!$B$11)^('5-Proyección inversiones'!BE$3-'3- Datos generales'!$B$4+'8 -Datos de referencia'!$B$25))),0)</f>
        <v>0</v>
      </c>
      <c r="BF25" s="20">
        <f>IF(Y25&gt;0,($M25*(1+'3- Datos generales'!$B$5)^(BF$3-'3- Datos generales'!$B$4))*(Y25*((1+'3- Datos generales'!$B$11)^('5-Proyección inversiones'!BF$3-'3- Datos generales'!$B$4+'8 -Datos de referencia'!$B$25))),0)</f>
        <v>0</v>
      </c>
      <c r="BG25" s="155">
        <f>IF(Z25&gt;0,($M25*(1+'3- Datos generales'!$B$5)^(BG$3-'3- Datos generales'!$B$4))*(Z25*((1+'3- Datos generales'!$B$11)^('5-Proyección inversiones'!BG$3-'3- Datos generales'!$B$4+'8 -Datos de referencia'!$B$25))),0)</f>
        <v>0</v>
      </c>
      <c r="BH25" s="23">
        <f>IF(AA25&gt;0,($N25*(1+'3- Datos generales'!$B$5)^(BH$3-'3- Datos generales'!$B$4))*(AA25*((1+'3- Datos generales'!$B$11)^('5-Proyección inversiones'!BH$3-'3- Datos generales'!$B$4+'8 -Datos de referencia'!$B$25))),0)</f>
        <v>0</v>
      </c>
      <c r="BI25" s="20">
        <f>IF(AB25&gt;0,$N25*((1+'3- Datos generales'!$B$5)^(BI$3-'3- Datos generales'!$B$4))*(AB25*((1+'3- Datos generales'!$B$11)^('5-Proyección inversiones'!BI$3-'3- Datos generales'!$B$4+'8 -Datos de referencia'!$B$25))),0)</f>
        <v>0</v>
      </c>
      <c r="BJ25" s="20">
        <f>IF(AC25&gt;0,$N25*((1+'3- Datos generales'!$B$5)^(BJ$3-'3- Datos generales'!$B$4))*(AC25*((1+'3- Datos generales'!$B$11)^('5-Proyección inversiones'!BJ$3-'3- Datos generales'!$B$4+'8 -Datos de referencia'!$B$25))),0)</f>
        <v>0</v>
      </c>
      <c r="BK25" s="20">
        <f>IF(AD25&gt;0,$N25*((1+'3- Datos generales'!$B$5)^(BK$3-'3- Datos generales'!$B$4))*(AD25*((1+'3- Datos generales'!$B$11)^('5-Proyección inversiones'!BK$3-'3- Datos generales'!$B$4+'8 -Datos de referencia'!$B$25))),0)</f>
        <v>0</v>
      </c>
      <c r="BL25" s="20">
        <f>IF(AE25&gt;0,$N25*((1+'3- Datos generales'!$B$5)^(BL$3-'3- Datos generales'!$B$4))*(AE25*((1+'3- Datos generales'!$B$11)^('5-Proyección inversiones'!BL$3-'3- Datos generales'!$B$4+'8 -Datos de referencia'!$B$25))),0)</f>
        <v>0</v>
      </c>
      <c r="BM25" s="20">
        <f>IF(AF25&gt;0,$N25*((1+'3- Datos generales'!$B$5)^(BM$3-'3- Datos generales'!$B$4))*(AF25*((1+'3- Datos generales'!$B$11)^('5-Proyección inversiones'!BM$3-'3- Datos generales'!$B$4+'8 -Datos de referencia'!$B$25))),0)</f>
        <v>0</v>
      </c>
      <c r="BN25" s="20">
        <f>IF(AG25&gt;0,$N25*((1+'3- Datos generales'!$B$5)^(BN$3-'3- Datos generales'!$B$4))*(AG25*((1+'3- Datos generales'!$B$11)^('5-Proyección inversiones'!BN$3-'3- Datos generales'!$B$4+'8 -Datos de referencia'!$B$25))),0)</f>
        <v>0</v>
      </c>
      <c r="BO25" s="20">
        <f>IF(AH25&gt;0,$N25*((1+'3- Datos generales'!$B$5)^(BO$3-'3- Datos generales'!$B$4))*(AH25*((1+'3- Datos generales'!$B$11)^('5-Proyección inversiones'!BO$3-'3- Datos generales'!$B$4+'8 -Datos de referencia'!$B$25))),0)</f>
        <v>0</v>
      </c>
      <c r="BP25" s="20">
        <f>IF(AI25&gt;0,$N25*((1+'3- Datos generales'!$B$5)^(BP$3-'3- Datos generales'!$B$4))*(AI25*((1+'3- Datos generales'!$B$11)^('5-Proyección inversiones'!BP$3-'3- Datos generales'!$B$4+'8 -Datos de referencia'!$B$25))),0)</f>
        <v>0</v>
      </c>
      <c r="BQ25" s="20">
        <f>IF(AJ25&gt;0,$N25*((1+'3- Datos generales'!$B$5)^(BQ$3-'3- Datos generales'!$B$4))*(AJ25*((1+'3- Datos generales'!$B$11)^('5-Proyección inversiones'!BQ$3-'3- Datos generales'!$B$4+'8 -Datos de referencia'!$B$25))),0)</f>
        <v>0</v>
      </c>
      <c r="BR25" s="155">
        <f>IF(AK25&gt;0,$N25*((1+'3- Datos generales'!$B$5)^(BR$3-'3- Datos generales'!$B$4))*(AK25*((1+'3- Datos generales'!$B$11)^('5-Proyección inversiones'!BR$3-'3- Datos generales'!$B$4+'8 -Datos de referencia'!$B$25))),0)</f>
        <v>0</v>
      </c>
      <c r="BS25" s="23">
        <f>IF(AL25&gt;0,AL25*($O25*(1+'3- Datos generales'!$B$5)^(BH$3-'3- Datos generales'!$B$4)),0)</f>
        <v>0</v>
      </c>
      <c r="BT25" s="20">
        <f>IF(AM25&gt;0,AM25*($O25*(1+'3- Datos generales'!$B$5)^(BT$3-'3- Datos generales'!$B$4)),0)</f>
        <v>0</v>
      </c>
      <c r="BU25" s="20">
        <f>IF(AN25&gt;0,AN25*($O25*(1+'3- Datos generales'!$B$5)^(BU$3-'3- Datos generales'!$B$4)),0)</f>
        <v>0</v>
      </c>
      <c r="BV25" s="20">
        <f>IF(AO25&gt;0,AO25*($O25*(1+'3- Datos generales'!$B$5)^(BV$3-'3- Datos generales'!$B$4)),0)</f>
        <v>0</v>
      </c>
      <c r="BW25" s="20">
        <f>IF(AP25&gt;0,AP25*($O25*(1+'3- Datos generales'!$B$5)^(BW$3-'3- Datos generales'!$B$4)),0)</f>
        <v>0</v>
      </c>
      <c r="BX25" s="20">
        <f>IF(AQ25&gt;0,AQ25*($O25*(1+'3- Datos generales'!$B$5)^(BX$3-'3- Datos generales'!$B$4)),0)</f>
        <v>0</v>
      </c>
      <c r="BY25" s="20">
        <f>IF(AR25&gt;0,AR25*($O25*(1+'3- Datos generales'!$B$5)^(BY$3-'3- Datos generales'!$B$4)),0)</f>
        <v>0</v>
      </c>
      <c r="BZ25" s="20">
        <f>IF(AS25&gt;0,AS25*($O25*(1+'3- Datos generales'!$B$5)^(BZ$3-'3- Datos generales'!$B$4)),0)</f>
        <v>0</v>
      </c>
      <c r="CA25" s="20">
        <f>IF(AT25&gt;0,AT25*($O25*(1+'3- Datos generales'!$B$5)^(CA$3-'3- Datos generales'!$B$4)),0)</f>
        <v>0</v>
      </c>
      <c r="CB25" s="20">
        <f>IF(AU25&gt;0,AU25*($O25*(1+'3- Datos generales'!$B$5)^(CB$3-'3- Datos generales'!$B$4)),0)</f>
        <v>0</v>
      </c>
      <c r="CC25" s="155">
        <f>IF(AV25&gt;0,AV25*($O25*(1+'3- Datos generales'!$B$5)^(CC$3-'3- Datos generales'!$B$4)),0)</f>
        <v>0</v>
      </c>
    </row>
    <row r="26" spans="1:81" x14ac:dyDescent="0.25">
      <c r="A26" s="38"/>
      <c r="B26" s="14"/>
      <c r="C26" s="14">
        <f>'4-Registro de activos'!C26</f>
        <v>0</v>
      </c>
      <c r="D26" s="14">
        <f>'4-Registro de activos'!D26</f>
        <v>0</v>
      </c>
      <c r="E26" s="14">
        <f>'4-Registro de activos'!E26</f>
        <v>0</v>
      </c>
      <c r="F26" s="14">
        <f>'4-Registro de activos'!F26</f>
        <v>0</v>
      </c>
      <c r="G26" s="14">
        <f>'4-Registro de activos'!G26</f>
        <v>0</v>
      </c>
      <c r="H26" s="26">
        <f>'4-Registro de activos'!H26</f>
        <v>0</v>
      </c>
      <c r="I26" s="15" t="str">
        <f>'4-Registro de activos'!AV26</f>
        <v>n/a</v>
      </c>
      <c r="J26" s="14" t="str">
        <f>'4-Registro de activos'!AW26</f>
        <v>Bajo Riesgo</v>
      </c>
      <c r="K26" s="14" t="str">
        <f>'4-Registro de activos'!AX26</f>
        <v>n/a</v>
      </c>
      <c r="L26" s="14" t="str">
        <f>'4-Registro de activos'!AY26</f>
        <v>n/a</v>
      </c>
      <c r="M26" s="66">
        <f>IF('4-Registro de activos'!K26="Sistema no mejorado",AVERAGE('3- Datos generales'!$D$20:$D$21),0)</f>
        <v>0</v>
      </c>
      <c r="N26" s="20" t="str">
        <f>IF('4-Registro de activos'!K26="Sistema no mejorado",0,IF('4-Registro de activos'!I26="sin dato","n/a",IF('4-Registro de activos'!I26="otro","n/a",VLOOKUP('4-Registro de activos'!I26,'3- Datos generales'!$A$23:$D$24,4,0))))</f>
        <v>n/a</v>
      </c>
      <c r="O26" s="155" t="str">
        <f>IF('4-Registro de activos'!K26="Sistema no mejorado",0,IF('4-Registro de activos'!I26="sin dato","n/a",IF('4-Registro de activos'!I26="otro","n/a",VLOOKUP('4-Registro de activos'!I26,'3- Datos generales'!$A$26:$D$27,4,0))))</f>
        <v>n/a</v>
      </c>
      <c r="P26" s="22">
        <f>IF('4-Registro de activos'!$AY26="Nueva Construccion",ROUNDUP(('4-Registro de activos'!$G26*'3- Datos generales'!$B$12*(1+'3- Datos generales'!$B$11)^(P$3-'3- Datos generales'!$B$4)),0),0)</f>
        <v>0</v>
      </c>
      <c r="Q26" s="21">
        <f>IF('4-Registro de activos'!$AY26="Nueva Construccion",IF($P26&gt;0,0,ROUNDUP(('4-Registro de activos'!$G26*'3- Datos generales'!$B$12*(1+'3- Datos generales'!$B$11)^(Q$3-'3- Datos generales'!$B$4)),0)),0)</f>
        <v>0</v>
      </c>
      <c r="R26" s="21">
        <f>IF('4-Registro de activos'!$AY26="Nueva Construccion",IF($P26&gt;0,0,ROUNDUP(('4-Registro de activos'!$G26*'3- Datos generales'!$B$12*(1+'3- Datos generales'!$B$11)^(R$3-'3- Datos generales'!$B$4)),0)),0)</f>
        <v>0</v>
      </c>
      <c r="S26" s="21">
        <f>IF('4-Registro de activos'!$AY26="Nueva Construccion",IF($P26&gt;0,0,ROUNDUP(('4-Registro de activos'!$G26*'3- Datos generales'!$B$12*(1+'3- Datos generales'!$B$11)^(S$3-'3- Datos generales'!$B$4)),0)),0)</f>
        <v>0</v>
      </c>
      <c r="T26" s="21">
        <f>IF('4-Registro de activos'!$AY26="Nueva Construccion",IF($P26&gt;0,0,ROUNDUP(('4-Registro de activos'!$G26*'3- Datos generales'!$B$12*(1+'3- Datos generales'!$B$11)^(T$3-'3- Datos generales'!$B$4)),0)),0)</f>
        <v>0</v>
      </c>
      <c r="U26" s="21">
        <f>IF('4-Registro de activos'!$AY26="Nueva Construccion",IF($P26&gt;0,0,ROUNDUP(('4-Registro de activos'!$G26*'3- Datos generales'!$B$12*(1+'3- Datos generales'!$B$11)^(U$3-'3- Datos generales'!$B$4)),0)),0)</f>
        <v>0</v>
      </c>
      <c r="V26" s="21">
        <f>IF('4-Registro de activos'!$AY26="Nueva Construccion",IF($P26&gt;0,0,ROUNDUP(('4-Registro de activos'!$G26*'3- Datos generales'!$B$12*(1+'3- Datos generales'!$B$11)^(V$3-'3- Datos generales'!$B$4)),0)),0)</f>
        <v>0</v>
      </c>
      <c r="W26" s="21">
        <f>IF('4-Registro de activos'!$AY26="Nueva Construccion",IF($P26&gt;0,0,ROUNDUP(('4-Registro de activos'!$G26*'3- Datos generales'!$B$12*(1+'3- Datos generales'!$B$11)^(W$3-'3- Datos generales'!$B$4)),0)),0)</f>
        <v>0</v>
      </c>
      <c r="X26" s="21">
        <f>IF('4-Registro de activos'!$AY26="Nueva Construccion",IF($P26&gt;0,0,ROUNDUP(('4-Registro de activos'!$G26*'3- Datos generales'!$B$12*(1+'3- Datos generales'!$B$11)^(X$3-'3- Datos generales'!$B$4)),0)),0)</f>
        <v>0</v>
      </c>
      <c r="Y26" s="21">
        <f>IF('4-Registro de activos'!$AY26="Nueva Construccion",IF($P26&gt;0,0,ROUNDUP(('4-Registro de activos'!$G26*'3- Datos generales'!$B$12*(1+'3- Datos generales'!$B$11)^(Y$3-'3- Datos generales'!$B$4)),0)),0)</f>
        <v>0</v>
      </c>
      <c r="Z26" s="159">
        <f>IF('4-Registro de activos'!$AY26="Nueva Construccion",IF($P26&gt;0,0,ROUNDUP(('4-Registro de activos'!$G26*'3- Datos generales'!$B$12*(1+'3- Datos generales'!$B$11)^(Z$3-'3- Datos generales'!$B$4)),0)),0)</f>
        <v>0</v>
      </c>
      <c r="AA26" s="22">
        <f>IF('4-Registro de activos'!$AV26&lt;=(AA$3-'3- Datos generales'!$B$4),ROUNDUP(('4-Registro de activos'!$G26*'3- Datos generales'!$B$12*(1+'3- Datos generales'!$B$11)^(AA$3-'3- Datos generales'!$B$4)),0),0)</f>
        <v>0</v>
      </c>
      <c r="AB26" s="21">
        <f>IF('4-Registro de activos'!$AV26=(AB$3-'3- Datos generales'!$B$4),ROUNDUP(('4-Registro de activos'!$G26*'3- Datos generales'!$B$12*(1+'3- Datos generales'!$B$11)^(AB$3-'3- Datos generales'!$B$4)),0),0)</f>
        <v>0</v>
      </c>
      <c r="AC26" s="21">
        <f>IF('4-Registro de activos'!$AV26=(AC$3-'3- Datos generales'!$B$4),ROUNDUP(('4-Registro de activos'!$G26*'3- Datos generales'!$B$12*(1+'3- Datos generales'!$B$11)^(AC$3-'3- Datos generales'!$B$4)),0),0)</f>
        <v>0</v>
      </c>
      <c r="AD26" s="21">
        <f>IF('4-Registro de activos'!$AV26=(AD$3-'3- Datos generales'!$B$4),ROUNDUP(('4-Registro de activos'!$G26*'3- Datos generales'!$B$12*(1+'3- Datos generales'!$B$11)^(AD$3-'3- Datos generales'!$B$4)),0),0)</f>
        <v>0</v>
      </c>
      <c r="AE26" s="21">
        <f>IF('4-Registro de activos'!$AV26=(AE$3-'3- Datos generales'!$B$4),ROUNDUP(('4-Registro de activos'!$G26*'3- Datos generales'!$B$12*(1+'3- Datos generales'!$B$11)^(AE$3-'3- Datos generales'!$B$4)),0),0)</f>
        <v>0</v>
      </c>
      <c r="AF26" s="21">
        <f>IF('4-Registro de activos'!$AV26=(AF$3-'3- Datos generales'!$B$4),ROUNDUP(('4-Registro de activos'!$G26*'3- Datos generales'!$B$12*(1+'3- Datos generales'!$B$11)^(AF$3-'3- Datos generales'!$B$4)),0),0)</f>
        <v>0</v>
      </c>
      <c r="AG26" s="21">
        <f>IF('4-Registro de activos'!$AV26=(AG$3-'3- Datos generales'!$B$4),ROUNDUP(('4-Registro de activos'!$G26*'3- Datos generales'!$B$12*(1+'3- Datos generales'!$B$11)^(AG$3-'3- Datos generales'!$B$4)),0),0)</f>
        <v>0</v>
      </c>
      <c r="AH26" s="21">
        <f>IF('4-Registro de activos'!$AV26=(AH$3-'3- Datos generales'!$B$4),ROUNDUP(('4-Registro de activos'!$G26*'3- Datos generales'!$B$12*(1+'3- Datos generales'!$B$11)^(AH$3-'3- Datos generales'!$B$4)),0),0)</f>
        <v>0</v>
      </c>
      <c r="AI26" s="21">
        <f>IF('4-Registro de activos'!$AV26=(AI$3-'3- Datos generales'!$B$4),ROUNDUP(('4-Registro de activos'!$G26*'3- Datos generales'!$B$12*(1+'3- Datos generales'!$B$11)^(AI$3-'3- Datos generales'!$B$4)),0),0)</f>
        <v>0</v>
      </c>
      <c r="AJ26" s="21">
        <f>IF('4-Registro de activos'!$AV26=(AJ$3-'3- Datos generales'!$B$4),ROUNDUP(('4-Registro de activos'!$G26*'3- Datos generales'!$B$12*(1+'3- Datos generales'!$B$11)^(AJ$3-'3- Datos generales'!$B$4)),0),0)</f>
        <v>0</v>
      </c>
      <c r="AK26" s="159">
        <f>IF('4-Registro de activos'!$AV26=(AK$3-'3- Datos generales'!$B$4),ROUNDUP(('4-Registro de activos'!$G26*'3- Datos generales'!$B$12*(1+'3- Datos generales'!$B$11)^(AK$3-'3- Datos generales'!$B$4)),0),0)</f>
        <v>0</v>
      </c>
      <c r="AL26" s="22">
        <f>IF('4-Registro de activos'!$AV26&lt;=(AL$3-'3- Datos generales'!$B$4),ROUNDUP((('4-Registro de activos'!$H26*'3- Datos generales'!$B$12)*((1+'3- Datos generales'!$B$11)^(AL$3-'3- Datos generales'!$B$4+'8 -Datos de referencia'!$B$25))),0),0)</f>
        <v>0</v>
      </c>
      <c r="AM26" s="21">
        <f>IF('4-Registro de activos'!$AV26=(AM$3-'3- Datos generales'!$B$4),ROUNDUP((('4-Registro de activos'!$H26*'3- Datos generales'!$B$12)*((1+'3- Datos generales'!$B$11)^(AM$3-'3- Datos generales'!$B$4+'8 -Datos de referencia'!$B$25))),0),0)</f>
        <v>0</v>
      </c>
      <c r="AN26" s="21">
        <f>IF('4-Registro de activos'!$AV26=(AN$3-'3- Datos generales'!$B$4),ROUNDUP((('4-Registro de activos'!$H26*'3- Datos generales'!$B$12)*((1+'3- Datos generales'!$B$11)^(AN$3-'3- Datos generales'!$B$4+'8 -Datos de referencia'!$B$25))),0),0)</f>
        <v>0</v>
      </c>
      <c r="AO26" s="21">
        <f>IF('4-Registro de activos'!$AV26=(AO$3-'3- Datos generales'!$B$4),ROUNDUP((('4-Registro de activos'!$H26*'3- Datos generales'!$B$12)*((1+'3- Datos generales'!$B$11)^(AO$3-'3- Datos generales'!$B$4+'8 -Datos de referencia'!$B$25))),0),0)</f>
        <v>0</v>
      </c>
      <c r="AP26" s="21">
        <f>IF('4-Registro de activos'!$AV26=(AP$3-'3- Datos generales'!$B$4),ROUNDUP((('4-Registro de activos'!$H26*'3- Datos generales'!$B$12)*((1+'3- Datos generales'!$B$11)^(AP$3-'3- Datos generales'!$B$4+'8 -Datos de referencia'!$B$25))),0),0)</f>
        <v>0</v>
      </c>
      <c r="AQ26" s="21">
        <f>IF('4-Registro de activos'!$AV26=(AQ$3-'3- Datos generales'!$B$4),ROUNDUP((('4-Registro de activos'!$H26*'3- Datos generales'!$B$12)*((1+'3- Datos generales'!$B$11)^(AQ$3-'3- Datos generales'!$B$4+'8 -Datos de referencia'!$B$25))),0),0)</f>
        <v>0</v>
      </c>
      <c r="AR26" s="21">
        <f>IF('4-Registro de activos'!$AV26=(AR$3-'3- Datos generales'!$B$4),ROUNDUP((('4-Registro de activos'!$H26*'3- Datos generales'!$B$12)*((1+'3- Datos generales'!$B$11)^(AR$3-'3- Datos generales'!$B$4+'8 -Datos de referencia'!$B$25))),0),0)</f>
        <v>0</v>
      </c>
      <c r="AS26" s="21">
        <f>IF('4-Registro de activos'!$AV26=(AS$3-'3- Datos generales'!$B$4),ROUNDUP((('4-Registro de activos'!$H26*'3- Datos generales'!$B$12)*((1+'3- Datos generales'!$B$11)^(AS$3-'3- Datos generales'!$B$4+'8 -Datos de referencia'!$B$25))),0),0)</f>
        <v>0</v>
      </c>
      <c r="AT26" s="21">
        <f>IF('4-Registro de activos'!$AV26=(AT$3-'3- Datos generales'!$B$4),ROUNDUP((('4-Registro de activos'!$H26*'3- Datos generales'!$B$12)*((1+'3- Datos generales'!$B$11)^(AT$3-'3- Datos generales'!$B$4+'8 -Datos de referencia'!$B$25))),0),0)</f>
        <v>0</v>
      </c>
      <c r="AU26" s="21">
        <f>IF('4-Registro de activos'!$AV26=(AU$3-'3- Datos generales'!$B$4),ROUNDUP((('4-Registro de activos'!$H26*'3- Datos generales'!$B$12)*((1+'3- Datos generales'!$B$11)^(AU$3-'3- Datos generales'!$B$4+'8 -Datos de referencia'!$B$25))),0),0)</f>
        <v>0</v>
      </c>
      <c r="AV26" s="159">
        <f>IF('4-Registro de activos'!$AV26=(AV$3-'3- Datos generales'!$B$4),ROUNDUP((('4-Registro de activos'!$H26*'3- Datos generales'!$B$12)*((1+'3- Datos generales'!$B$11)^(AV$3-'3- Datos generales'!$B$4+'8 -Datos de referencia'!$B$25))),0),0)</f>
        <v>0</v>
      </c>
      <c r="AW26" s="23">
        <f>IF(P26&gt;0,($M26*(1+'3- Datos generales'!$B$5)^('5-Proyección inversiones'!AW$3-'3- Datos generales'!$B$4))*(P26*((1+'3- Datos generales'!$B$11)^(AW$3-'3- Datos generales'!$B$4+'8 -Datos de referencia'!$B$25))),0)</f>
        <v>0</v>
      </c>
      <c r="AX26" s="20">
        <f>IF(Q26&gt;0,($M26*(1+'3- Datos generales'!$B$5)^(AX$3-'3- Datos generales'!$B$4))*(Q26*((1+'3- Datos generales'!$B$11)^('5-Proyección inversiones'!AX$3-'3- Datos generales'!$B$4+'8 -Datos de referencia'!$B$25))),0)</f>
        <v>0</v>
      </c>
      <c r="AY26" s="20">
        <f>IF(R26&gt;0,($M26*(1+'3- Datos generales'!$B$5)^(AY$3-'3- Datos generales'!$B$4))*(R26*((1+'3- Datos generales'!$B$11)^('5-Proyección inversiones'!AY$3-'3- Datos generales'!$B$4+'8 -Datos de referencia'!$B$25))),0)</f>
        <v>0</v>
      </c>
      <c r="AZ26" s="20">
        <f>IF(S26&gt;0,($M26*(1+'3- Datos generales'!$B$5)^(AZ$3-'3- Datos generales'!$B$4))*(S26*((1+'3- Datos generales'!$B$11)^('5-Proyección inversiones'!AZ$3-'3- Datos generales'!$B$4+'8 -Datos de referencia'!$B$25))),0)</f>
        <v>0</v>
      </c>
      <c r="BA26" s="20">
        <f>IF(T26&gt;0,($M26*(1+'3- Datos generales'!$B$5)^(BA$3-'3- Datos generales'!$B$4))*(T26*((1+'3- Datos generales'!$B$11)^('5-Proyección inversiones'!BA$3-'3- Datos generales'!$B$4+'8 -Datos de referencia'!$B$25))),0)</f>
        <v>0</v>
      </c>
      <c r="BB26" s="20">
        <f>IF(U26&gt;0,($M26*(1+'3- Datos generales'!$B$5)^(BB$3-'3- Datos generales'!$B$4))*(U26*((1+'3- Datos generales'!$B$11)^('5-Proyección inversiones'!BB$3-'3- Datos generales'!$B$4+'8 -Datos de referencia'!$B$25))),0)</f>
        <v>0</v>
      </c>
      <c r="BC26" s="20">
        <f>IF(V26&gt;0,($M26*(1+'3- Datos generales'!$B$5)^(BC$3-'3- Datos generales'!$B$4))*(V26*((1+'3- Datos generales'!$B$11)^('5-Proyección inversiones'!BC$3-'3- Datos generales'!$B$4+'8 -Datos de referencia'!$B$25))),0)</f>
        <v>0</v>
      </c>
      <c r="BD26" s="20">
        <f>IF(W26&gt;0,($M26*(1+'3- Datos generales'!$B$5)^(BD$3-'3- Datos generales'!$B$4))*(W26*((1+'3- Datos generales'!$B$11)^('5-Proyección inversiones'!BD$3-'3- Datos generales'!$B$4+'8 -Datos de referencia'!$B$25))),0)</f>
        <v>0</v>
      </c>
      <c r="BE26" s="20">
        <f>IF(X26&gt;0,($M26*(1+'3- Datos generales'!$B$5)^(BE$3-'3- Datos generales'!$B$4))*(X26*((1+'3- Datos generales'!$B$11)^('5-Proyección inversiones'!BE$3-'3- Datos generales'!$B$4+'8 -Datos de referencia'!$B$25))),0)</f>
        <v>0</v>
      </c>
      <c r="BF26" s="20">
        <f>IF(Y26&gt;0,($M26*(1+'3- Datos generales'!$B$5)^(BF$3-'3- Datos generales'!$B$4))*(Y26*((1+'3- Datos generales'!$B$11)^('5-Proyección inversiones'!BF$3-'3- Datos generales'!$B$4+'8 -Datos de referencia'!$B$25))),0)</f>
        <v>0</v>
      </c>
      <c r="BG26" s="155">
        <f>IF(Z26&gt;0,($M26*(1+'3- Datos generales'!$B$5)^(BG$3-'3- Datos generales'!$B$4))*(Z26*((1+'3- Datos generales'!$B$11)^('5-Proyección inversiones'!BG$3-'3- Datos generales'!$B$4+'8 -Datos de referencia'!$B$25))),0)</f>
        <v>0</v>
      </c>
      <c r="BH26" s="23">
        <f>IF(AA26&gt;0,($N26*(1+'3- Datos generales'!$B$5)^(BH$3-'3- Datos generales'!$B$4))*(AA26*((1+'3- Datos generales'!$B$11)^('5-Proyección inversiones'!BH$3-'3- Datos generales'!$B$4+'8 -Datos de referencia'!$B$25))),0)</f>
        <v>0</v>
      </c>
      <c r="BI26" s="20">
        <f>IF(AB26&gt;0,$N26*((1+'3- Datos generales'!$B$5)^(BI$3-'3- Datos generales'!$B$4))*(AB26*((1+'3- Datos generales'!$B$11)^('5-Proyección inversiones'!BI$3-'3- Datos generales'!$B$4+'8 -Datos de referencia'!$B$25))),0)</f>
        <v>0</v>
      </c>
      <c r="BJ26" s="20">
        <f>IF(AC26&gt;0,$N26*((1+'3- Datos generales'!$B$5)^(BJ$3-'3- Datos generales'!$B$4))*(AC26*((1+'3- Datos generales'!$B$11)^('5-Proyección inversiones'!BJ$3-'3- Datos generales'!$B$4+'8 -Datos de referencia'!$B$25))),0)</f>
        <v>0</v>
      </c>
      <c r="BK26" s="20">
        <f>IF(AD26&gt;0,$N26*((1+'3- Datos generales'!$B$5)^(BK$3-'3- Datos generales'!$B$4))*(AD26*((1+'3- Datos generales'!$B$11)^('5-Proyección inversiones'!BK$3-'3- Datos generales'!$B$4+'8 -Datos de referencia'!$B$25))),0)</f>
        <v>0</v>
      </c>
      <c r="BL26" s="20">
        <f>IF(AE26&gt;0,$N26*((1+'3- Datos generales'!$B$5)^(BL$3-'3- Datos generales'!$B$4))*(AE26*((1+'3- Datos generales'!$B$11)^('5-Proyección inversiones'!BL$3-'3- Datos generales'!$B$4+'8 -Datos de referencia'!$B$25))),0)</f>
        <v>0</v>
      </c>
      <c r="BM26" s="20">
        <f>IF(AF26&gt;0,$N26*((1+'3- Datos generales'!$B$5)^(BM$3-'3- Datos generales'!$B$4))*(AF26*((1+'3- Datos generales'!$B$11)^('5-Proyección inversiones'!BM$3-'3- Datos generales'!$B$4+'8 -Datos de referencia'!$B$25))),0)</f>
        <v>0</v>
      </c>
      <c r="BN26" s="20">
        <f>IF(AG26&gt;0,$N26*((1+'3- Datos generales'!$B$5)^(BN$3-'3- Datos generales'!$B$4))*(AG26*((1+'3- Datos generales'!$B$11)^('5-Proyección inversiones'!BN$3-'3- Datos generales'!$B$4+'8 -Datos de referencia'!$B$25))),0)</f>
        <v>0</v>
      </c>
      <c r="BO26" s="20">
        <f>IF(AH26&gt;0,$N26*((1+'3- Datos generales'!$B$5)^(BO$3-'3- Datos generales'!$B$4))*(AH26*((1+'3- Datos generales'!$B$11)^('5-Proyección inversiones'!BO$3-'3- Datos generales'!$B$4+'8 -Datos de referencia'!$B$25))),0)</f>
        <v>0</v>
      </c>
      <c r="BP26" s="20">
        <f>IF(AI26&gt;0,$N26*((1+'3- Datos generales'!$B$5)^(BP$3-'3- Datos generales'!$B$4))*(AI26*((1+'3- Datos generales'!$B$11)^('5-Proyección inversiones'!BP$3-'3- Datos generales'!$B$4+'8 -Datos de referencia'!$B$25))),0)</f>
        <v>0</v>
      </c>
      <c r="BQ26" s="20">
        <f>IF(AJ26&gt;0,$N26*((1+'3- Datos generales'!$B$5)^(BQ$3-'3- Datos generales'!$B$4))*(AJ26*((1+'3- Datos generales'!$B$11)^('5-Proyección inversiones'!BQ$3-'3- Datos generales'!$B$4+'8 -Datos de referencia'!$B$25))),0)</f>
        <v>0</v>
      </c>
      <c r="BR26" s="155">
        <f>IF(AK26&gt;0,$N26*((1+'3- Datos generales'!$B$5)^(BR$3-'3- Datos generales'!$B$4))*(AK26*((1+'3- Datos generales'!$B$11)^('5-Proyección inversiones'!BR$3-'3- Datos generales'!$B$4+'8 -Datos de referencia'!$B$25))),0)</f>
        <v>0</v>
      </c>
      <c r="BS26" s="23">
        <f>IF(AL26&gt;0,AL26*($O26*(1+'3- Datos generales'!$B$5)^(BH$3-'3- Datos generales'!$B$4)),0)</f>
        <v>0</v>
      </c>
      <c r="BT26" s="20">
        <f>IF(AM26&gt;0,AM26*($O26*(1+'3- Datos generales'!$B$5)^(BT$3-'3- Datos generales'!$B$4)),0)</f>
        <v>0</v>
      </c>
      <c r="BU26" s="20">
        <f>IF(AN26&gt;0,AN26*($O26*(1+'3- Datos generales'!$B$5)^(BU$3-'3- Datos generales'!$B$4)),0)</f>
        <v>0</v>
      </c>
      <c r="BV26" s="20">
        <f>IF(AO26&gt;0,AO26*($O26*(1+'3- Datos generales'!$B$5)^(BV$3-'3- Datos generales'!$B$4)),0)</f>
        <v>0</v>
      </c>
      <c r="BW26" s="20">
        <f>IF(AP26&gt;0,AP26*($O26*(1+'3- Datos generales'!$B$5)^(BW$3-'3- Datos generales'!$B$4)),0)</f>
        <v>0</v>
      </c>
      <c r="BX26" s="20">
        <f>IF(AQ26&gt;0,AQ26*($O26*(1+'3- Datos generales'!$B$5)^(BX$3-'3- Datos generales'!$B$4)),0)</f>
        <v>0</v>
      </c>
      <c r="BY26" s="20">
        <f>IF(AR26&gt;0,AR26*($O26*(1+'3- Datos generales'!$B$5)^(BY$3-'3- Datos generales'!$B$4)),0)</f>
        <v>0</v>
      </c>
      <c r="BZ26" s="20">
        <f>IF(AS26&gt;0,AS26*($O26*(1+'3- Datos generales'!$B$5)^(BZ$3-'3- Datos generales'!$B$4)),0)</f>
        <v>0</v>
      </c>
      <c r="CA26" s="20">
        <f>IF(AT26&gt;0,AT26*($O26*(1+'3- Datos generales'!$B$5)^(CA$3-'3- Datos generales'!$B$4)),0)</f>
        <v>0</v>
      </c>
      <c r="CB26" s="20">
        <f>IF(AU26&gt;0,AU26*($O26*(1+'3- Datos generales'!$B$5)^(CB$3-'3- Datos generales'!$B$4)),0)</f>
        <v>0</v>
      </c>
      <c r="CC26" s="155">
        <f>IF(AV26&gt;0,AV26*($O26*(1+'3- Datos generales'!$B$5)^(CC$3-'3- Datos generales'!$B$4)),0)</f>
        <v>0</v>
      </c>
    </row>
    <row r="27" spans="1:81" x14ac:dyDescent="0.25">
      <c r="A27" s="38"/>
      <c r="B27" s="14"/>
      <c r="C27" s="14">
        <f>'4-Registro de activos'!C27</f>
        <v>0</v>
      </c>
      <c r="D27" s="14">
        <f>'4-Registro de activos'!D27</f>
        <v>0</v>
      </c>
      <c r="E27" s="14">
        <f>'4-Registro de activos'!E27</f>
        <v>0</v>
      </c>
      <c r="F27" s="14">
        <f>'4-Registro de activos'!F27</f>
        <v>0</v>
      </c>
      <c r="G27" s="14">
        <f>'4-Registro de activos'!G27</f>
        <v>0</v>
      </c>
      <c r="H27" s="26">
        <f>'4-Registro de activos'!H27</f>
        <v>0</v>
      </c>
      <c r="I27" s="15" t="str">
        <f>'4-Registro de activos'!AV27</f>
        <v>n/a</v>
      </c>
      <c r="J27" s="14" t="str">
        <f>'4-Registro de activos'!AW27</f>
        <v>Bajo Riesgo</v>
      </c>
      <c r="K27" s="14" t="str">
        <f>'4-Registro de activos'!AX27</f>
        <v>n/a</v>
      </c>
      <c r="L27" s="14" t="str">
        <f>'4-Registro de activos'!AY27</f>
        <v>n/a</v>
      </c>
      <c r="M27" s="66">
        <f>IF('4-Registro de activos'!K27="Sistema no mejorado",AVERAGE('3- Datos generales'!$D$20:$D$21),0)</f>
        <v>0</v>
      </c>
      <c r="N27" s="20" t="str">
        <f>IF('4-Registro de activos'!K27="Sistema no mejorado",0,IF('4-Registro de activos'!I27="sin dato","n/a",IF('4-Registro de activos'!I27="otro","n/a",VLOOKUP('4-Registro de activos'!I27,'3- Datos generales'!$A$23:$D$24,4,0))))</f>
        <v>n/a</v>
      </c>
      <c r="O27" s="155" t="str">
        <f>IF('4-Registro de activos'!K27="Sistema no mejorado",0,IF('4-Registro de activos'!I27="sin dato","n/a",IF('4-Registro de activos'!I27="otro","n/a",VLOOKUP('4-Registro de activos'!I27,'3- Datos generales'!$A$26:$D$27,4,0))))</f>
        <v>n/a</v>
      </c>
      <c r="P27" s="22">
        <f>IF('4-Registro de activos'!$AY27="Nueva Construccion",ROUNDUP(('4-Registro de activos'!$G27*'3- Datos generales'!$B$12*(1+'3- Datos generales'!$B$11)^(P$3-'3- Datos generales'!$B$4)),0),0)</f>
        <v>0</v>
      </c>
      <c r="Q27" s="21">
        <f>IF('4-Registro de activos'!$AY27="Nueva Construccion",IF($P27&gt;0,0,ROUNDUP(('4-Registro de activos'!$G27*'3- Datos generales'!$B$12*(1+'3- Datos generales'!$B$11)^(Q$3-'3- Datos generales'!$B$4)),0)),0)</f>
        <v>0</v>
      </c>
      <c r="R27" s="21">
        <f>IF('4-Registro de activos'!$AY27="Nueva Construccion",IF($P27&gt;0,0,ROUNDUP(('4-Registro de activos'!$G27*'3- Datos generales'!$B$12*(1+'3- Datos generales'!$B$11)^(R$3-'3- Datos generales'!$B$4)),0)),0)</f>
        <v>0</v>
      </c>
      <c r="S27" s="21">
        <f>IF('4-Registro de activos'!$AY27="Nueva Construccion",IF($P27&gt;0,0,ROUNDUP(('4-Registro de activos'!$G27*'3- Datos generales'!$B$12*(1+'3- Datos generales'!$B$11)^(S$3-'3- Datos generales'!$B$4)),0)),0)</f>
        <v>0</v>
      </c>
      <c r="T27" s="21">
        <f>IF('4-Registro de activos'!$AY27="Nueva Construccion",IF($P27&gt;0,0,ROUNDUP(('4-Registro de activos'!$G27*'3- Datos generales'!$B$12*(1+'3- Datos generales'!$B$11)^(T$3-'3- Datos generales'!$B$4)),0)),0)</f>
        <v>0</v>
      </c>
      <c r="U27" s="21">
        <f>IF('4-Registro de activos'!$AY27="Nueva Construccion",IF($P27&gt;0,0,ROUNDUP(('4-Registro de activos'!$G27*'3- Datos generales'!$B$12*(1+'3- Datos generales'!$B$11)^(U$3-'3- Datos generales'!$B$4)),0)),0)</f>
        <v>0</v>
      </c>
      <c r="V27" s="21">
        <f>IF('4-Registro de activos'!$AY27="Nueva Construccion",IF($P27&gt;0,0,ROUNDUP(('4-Registro de activos'!$G27*'3- Datos generales'!$B$12*(1+'3- Datos generales'!$B$11)^(V$3-'3- Datos generales'!$B$4)),0)),0)</f>
        <v>0</v>
      </c>
      <c r="W27" s="21">
        <f>IF('4-Registro de activos'!$AY27="Nueva Construccion",IF($P27&gt;0,0,ROUNDUP(('4-Registro de activos'!$G27*'3- Datos generales'!$B$12*(1+'3- Datos generales'!$B$11)^(W$3-'3- Datos generales'!$B$4)),0)),0)</f>
        <v>0</v>
      </c>
      <c r="X27" s="21">
        <f>IF('4-Registro de activos'!$AY27="Nueva Construccion",IF($P27&gt;0,0,ROUNDUP(('4-Registro de activos'!$G27*'3- Datos generales'!$B$12*(1+'3- Datos generales'!$B$11)^(X$3-'3- Datos generales'!$B$4)),0)),0)</f>
        <v>0</v>
      </c>
      <c r="Y27" s="21">
        <f>IF('4-Registro de activos'!$AY27="Nueva Construccion",IF($P27&gt;0,0,ROUNDUP(('4-Registro de activos'!$G27*'3- Datos generales'!$B$12*(1+'3- Datos generales'!$B$11)^(Y$3-'3- Datos generales'!$B$4)),0)),0)</f>
        <v>0</v>
      </c>
      <c r="Z27" s="159">
        <f>IF('4-Registro de activos'!$AY27="Nueva Construccion",IF($P27&gt;0,0,ROUNDUP(('4-Registro de activos'!$G27*'3- Datos generales'!$B$12*(1+'3- Datos generales'!$B$11)^(Z$3-'3- Datos generales'!$B$4)),0)),0)</f>
        <v>0</v>
      </c>
      <c r="AA27" s="22">
        <f>IF('4-Registro de activos'!$AV27&lt;=(AA$3-'3- Datos generales'!$B$4),ROUNDUP(('4-Registro de activos'!$G27*'3- Datos generales'!$B$12*(1+'3- Datos generales'!$B$11)^(AA$3-'3- Datos generales'!$B$4)),0),0)</f>
        <v>0</v>
      </c>
      <c r="AB27" s="21">
        <f>IF('4-Registro de activos'!$AV27=(AB$3-'3- Datos generales'!$B$4),ROUNDUP(('4-Registro de activos'!$G27*'3- Datos generales'!$B$12*(1+'3- Datos generales'!$B$11)^(AB$3-'3- Datos generales'!$B$4)),0),0)</f>
        <v>0</v>
      </c>
      <c r="AC27" s="21">
        <f>IF('4-Registro de activos'!$AV27=(AC$3-'3- Datos generales'!$B$4),ROUNDUP(('4-Registro de activos'!$G27*'3- Datos generales'!$B$12*(1+'3- Datos generales'!$B$11)^(AC$3-'3- Datos generales'!$B$4)),0),0)</f>
        <v>0</v>
      </c>
      <c r="AD27" s="21">
        <f>IF('4-Registro de activos'!$AV27=(AD$3-'3- Datos generales'!$B$4),ROUNDUP(('4-Registro de activos'!$G27*'3- Datos generales'!$B$12*(1+'3- Datos generales'!$B$11)^(AD$3-'3- Datos generales'!$B$4)),0),0)</f>
        <v>0</v>
      </c>
      <c r="AE27" s="21">
        <f>IF('4-Registro de activos'!$AV27=(AE$3-'3- Datos generales'!$B$4),ROUNDUP(('4-Registro de activos'!$G27*'3- Datos generales'!$B$12*(1+'3- Datos generales'!$B$11)^(AE$3-'3- Datos generales'!$B$4)),0),0)</f>
        <v>0</v>
      </c>
      <c r="AF27" s="21">
        <f>IF('4-Registro de activos'!$AV27=(AF$3-'3- Datos generales'!$B$4),ROUNDUP(('4-Registro de activos'!$G27*'3- Datos generales'!$B$12*(1+'3- Datos generales'!$B$11)^(AF$3-'3- Datos generales'!$B$4)),0),0)</f>
        <v>0</v>
      </c>
      <c r="AG27" s="21">
        <f>IF('4-Registro de activos'!$AV27=(AG$3-'3- Datos generales'!$B$4),ROUNDUP(('4-Registro de activos'!$G27*'3- Datos generales'!$B$12*(1+'3- Datos generales'!$B$11)^(AG$3-'3- Datos generales'!$B$4)),0),0)</f>
        <v>0</v>
      </c>
      <c r="AH27" s="21">
        <f>IF('4-Registro de activos'!$AV27=(AH$3-'3- Datos generales'!$B$4),ROUNDUP(('4-Registro de activos'!$G27*'3- Datos generales'!$B$12*(1+'3- Datos generales'!$B$11)^(AH$3-'3- Datos generales'!$B$4)),0),0)</f>
        <v>0</v>
      </c>
      <c r="AI27" s="21">
        <f>IF('4-Registro de activos'!$AV27=(AI$3-'3- Datos generales'!$B$4),ROUNDUP(('4-Registro de activos'!$G27*'3- Datos generales'!$B$12*(1+'3- Datos generales'!$B$11)^(AI$3-'3- Datos generales'!$B$4)),0),0)</f>
        <v>0</v>
      </c>
      <c r="AJ27" s="21">
        <f>IF('4-Registro de activos'!$AV27=(AJ$3-'3- Datos generales'!$B$4),ROUNDUP(('4-Registro de activos'!$G27*'3- Datos generales'!$B$12*(1+'3- Datos generales'!$B$11)^(AJ$3-'3- Datos generales'!$B$4)),0),0)</f>
        <v>0</v>
      </c>
      <c r="AK27" s="159">
        <f>IF('4-Registro de activos'!$AV27=(AK$3-'3- Datos generales'!$B$4),ROUNDUP(('4-Registro de activos'!$G27*'3- Datos generales'!$B$12*(1+'3- Datos generales'!$B$11)^(AK$3-'3- Datos generales'!$B$4)),0),0)</f>
        <v>0</v>
      </c>
      <c r="AL27" s="22">
        <f>IF('4-Registro de activos'!$AV27&lt;=(AL$3-'3- Datos generales'!$B$4),ROUNDUP((('4-Registro de activos'!$H27*'3- Datos generales'!$B$12)*((1+'3- Datos generales'!$B$11)^(AL$3-'3- Datos generales'!$B$4+'8 -Datos de referencia'!$B$25))),0),0)</f>
        <v>0</v>
      </c>
      <c r="AM27" s="21">
        <f>IF('4-Registro de activos'!$AV27=(AM$3-'3- Datos generales'!$B$4),ROUNDUP((('4-Registro de activos'!$H27*'3- Datos generales'!$B$12)*((1+'3- Datos generales'!$B$11)^(AM$3-'3- Datos generales'!$B$4+'8 -Datos de referencia'!$B$25))),0),0)</f>
        <v>0</v>
      </c>
      <c r="AN27" s="21">
        <f>IF('4-Registro de activos'!$AV27=(AN$3-'3- Datos generales'!$B$4),ROUNDUP((('4-Registro de activos'!$H27*'3- Datos generales'!$B$12)*((1+'3- Datos generales'!$B$11)^(AN$3-'3- Datos generales'!$B$4+'8 -Datos de referencia'!$B$25))),0),0)</f>
        <v>0</v>
      </c>
      <c r="AO27" s="21">
        <f>IF('4-Registro de activos'!$AV27=(AO$3-'3- Datos generales'!$B$4),ROUNDUP((('4-Registro de activos'!$H27*'3- Datos generales'!$B$12)*((1+'3- Datos generales'!$B$11)^(AO$3-'3- Datos generales'!$B$4+'8 -Datos de referencia'!$B$25))),0),0)</f>
        <v>0</v>
      </c>
      <c r="AP27" s="21">
        <f>IF('4-Registro de activos'!$AV27=(AP$3-'3- Datos generales'!$B$4),ROUNDUP((('4-Registro de activos'!$H27*'3- Datos generales'!$B$12)*((1+'3- Datos generales'!$B$11)^(AP$3-'3- Datos generales'!$B$4+'8 -Datos de referencia'!$B$25))),0),0)</f>
        <v>0</v>
      </c>
      <c r="AQ27" s="21">
        <f>IF('4-Registro de activos'!$AV27=(AQ$3-'3- Datos generales'!$B$4),ROUNDUP((('4-Registro de activos'!$H27*'3- Datos generales'!$B$12)*((1+'3- Datos generales'!$B$11)^(AQ$3-'3- Datos generales'!$B$4+'8 -Datos de referencia'!$B$25))),0),0)</f>
        <v>0</v>
      </c>
      <c r="AR27" s="21">
        <f>IF('4-Registro de activos'!$AV27=(AR$3-'3- Datos generales'!$B$4),ROUNDUP((('4-Registro de activos'!$H27*'3- Datos generales'!$B$12)*((1+'3- Datos generales'!$B$11)^(AR$3-'3- Datos generales'!$B$4+'8 -Datos de referencia'!$B$25))),0),0)</f>
        <v>0</v>
      </c>
      <c r="AS27" s="21">
        <f>IF('4-Registro de activos'!$AV27=(AS$3-'3- Datos generales'!$B$4),ROUNDUP((('4-Registro de activos'!$H27*'3- Datos generales'!$B$12)*((1+'3- Datos generales'!$B$11)^(AS$3-'3- Datos generales'!$B$4+'8 -Datos de referencia'!$B$25))),0),0)</f>
        <v>0</v>
      </c>
      <c r="AT27" s="21">
        <f>IF('4-Registro de activos'!$AV27=(AT$3-'3- Datos generales'!$B$4),ROUNDUP((('4-Registro de activos'!$H27*'3- Datos generales'!$B$12)*((1+'3- Datos generales'!$B$11)^(AT$3-'3- Datos generales'!$B$4+'8 -Datos de referencia'!$B$25))),0),0)</f>
        <v>0</v>
      </c>
      <c r="AU27" s="21">
        <f>IF('4-Registro de activos'!$AV27=(AU$3-'3- Datos generales'!$B$4),ROUNDUP((('4-Registro de activos'!$H27*'3- Datos generales'!$B$12)*((1+'3- Datos generales'!$B$11)^(AU$3-'3- Datos generales'!$B$4+'8 -Datos de referencia'!$B$25))),0),0)</f>
        <v>0</v>
      </c>
      <c r="AV27" s="159">
        <f>IF('4-Registro de activos'!$AV27=(AV$3-'3- Datos generales'!$B$4),ROUNDUP((('4-Registro de activos'!$H27*'3- Datos generales'!$B$12)*((1+'3- Datos generales'!$B$11)^(AV$3-'3- Datos generales'!$B$4+'8 -Datos de referencia'!$B$25))),0),0)</f>
        <v>0</v>
      </c>
      <c r="AW27" s="23">
        <f>IF(P27&gt;0,($M27*(1+'3- Datos generales'!$B$5)^('5-Proyección inversiones'!AW$3-'3- Datos generales'!$B$4))*(P27*((1+'3- Datos generales'!$B$11)^(AW$3-'3- Datos generales'!$B$4+'8 -Datos de referencia'!$B$25))),0)</f>
        <v>0</v>
      </c>
      <c r="AX27" s="20">
        <f>IF(Q27&gt;0,($M27*(1+'3- Datos generales'!$B$5)^(AX$3-'3- Datos generales'!$B$4))*(Q27*((1+'3- Datos generales'!$B$11)^('5-Proyección inversiones'!AX$3-'3- Datos generales'!$B$4+'8 -Datos de referencia'!$B$25))),0)</f>
        <v>0</v>
      </c>
      <c r="AY27" s="20">
        <f>IF(R27&gt;0,($M27*(1+'3- Datos generales'!$B$5)^(AY$3-'3- Datos generales'!$B$4))*(R27*((1+'3- Datos generales'!$B$11)^('5-Proyección inversiones'!AY$3-'3- Datos generales'!$B$4+'8 -Datos de referencia'!$B$25))),0)</f>
        <v>0</v>
      </c>
      <c r="AZ27" s="20">
        <f>IF(S27&gt;0,($M27*(1+'3- Datos generales'!$B$5)^(AZ$3-'3- Datos generales'!$B$4))*(S27*((1+'3- Datos generales'!$B$11)^('5-Proyección inversiones'!AZ$3-'3- Datos generales'!$B$4+'8 -Datos de referencia'!$B$25))),0)</f>
        <v>0</v>
      </c>
      <c r="BA27" s="20">
        <f>IF(T27&gt;0,($M27*(1+'3- Datos generales'!$B$5)^(BA$3-'3- Datos generales'!$B$4))*(T27*((1+'3- Datos generales'!$B$11)^('5-Proyección inversiones'!BA$3-'3- Datos generales'!$B$4+'8 -Datos de referencia'!$B$25))),0)</f>
        <v>0</v>
      </c>
      <c r="BB27" s="20">
        <f>IF(U27&gt;0,($M27*(1+'3- Datos generales'!$B$5)^(BB$3-'3- Datos generales'!$B$4))*(U27*((1+'3- Datos generales'!$B$11)^('5-Proyección inversiones'!BB$3-'3- Datos generales'!$B$4+'8 -Datos de referencia'!$B$25))),0)</f>
        <v>0</v>
      </c>
      <c r="BC27" s="20">
        <f>IF(V27&gt;0,($M27*(1+'3- Datos generales'!$B$5)^(BC$3-'3- Datos generales'!$B$4))*(V27*((1+'3- Datos generales'!$B$11)^('5-Proyección inversiones'!BC$3-'3- Datos generales'!$B$4+'8 -Datos de referencia'!$B$25))),0)</f>
        <v>0</v>
      </c>
      <c r="BD27" s="20">
        <f>IF(W27&gt;0,($M27*(1+'3- Datos generales'!$B$5)^(BD$3-'3- Datos generales'!$B$4))*(W27*((1+'3- Datos generales'!$B$11)^('5-Proyección inversiones'!BD$3-'3- Datos generales'!$B$4+'8 -Datos de referencia'!$B$25))),0)</f>
        <v>0</v>
      </c>
      <c r="BE27" s="20">
        <f>IF(X27&gt;0,($M27*(1+'3- Datos generales'!$B$5)^(BE$3-'3- Datos generales'!$B$4))*(X27*((1+'3- Datos generales'!$B$11)^('5-Proyección inversiones'!BE$3-'3- Datos generales'!$B$4+'8 -Datos de referencia'!$B$25))),0)</f>
        <v>0</v>
      </c>
      <c r="BF27" s="20">
        <f>IF(Y27&gt;0,($M27*(1+'3- Datos generales'!$B$5)^(BF$3-'3- Datos generales'!$B$4))*(Y27*((1+'3- Datos generales'!$B$11)^('5-Proyección inversiones'!BF$3-'3- Datos generales'!$B$4+'8 -Datos de referencia'!$B$25))),0)</f>
        <v>0</v>
      </c>
      <c r="BG27" s="155">
        <f>IF(Z27&gt;0,($M27*(1+'3- Datos generales'!$B$5)^(BG$3-'3- Datos generales'!$B$4))*(Z27*((1+'3- Datos generales'!$B$11)^('5-Proyección inversiones'!BG$3-'3- Datos generales'!$B$4+'8 -Datos de referencia'!$B$25))),0)</f>
        <v>0</v>
      </c>
      <c r="BH27" s="23">
        <f>IF(AA27&gt;0,($N27*(1+'3- Datos generales'!$B$5)^(BH$3-'3- Datos generales'!$B$4))*(AA27*((1+'3- Datos generales'!$B$11)^('5-Proyección inversiones'!BH$3-'3- Datos generales'!$B$4+'8 -Datos de referencia'!$B$25))),0)</f>
        <v>0</v>
      </c>
      <c r="BI27" s="20">
        <f>IF(AB27&gt;0,$N27*((1+'3- Datos generales'!$B$5)^(BI$3-'3- Datos generales'!$B$4))*(AB27*((1+'3- Datos generales'!$B$11)^('5-Proyección inversiones'!BI$3-'3- Datos generales'!$B$4+'8 -Datos de referencia'!$B$25))),0)</f>
        <v>0</v>
      </c>
      <c r="BJ27" s="20">
        <f>IF(AC27&gt;0,$N27*((1+'3- Datos generales'!$B$5)^(BJ$3-'3- Datos generales'!$B$4))*(AC27*((1+'3- Datos generales'!$B$11)^('5-Proyección inversiones'!BJ$3-'3- Datos generales'!$B$4+'8 -Datos de referencia'!$B$25))),0)</f>
        <v>0</v>
      </c>
      <c r="BK27" s="20">
        <f>IF(AD27&gt;0,$N27*((1+'3- Datos generales'!$B$5)^(BK$3-'3- Datos generales'!$B$4))*(AD27*((1+'3- Datos generales'!$B$11)^('5-Proyección inversiones'!BK$3-'3- Datos generales'!$B$4+'8 -Datos de referencia'!$B$25))),0)</f>
        <v>0</v>
      </c>
      <c r="BL27" s="20">
        <f>IF(AE27&gt;0,$N27*((1+'3- Datos generales'!$B$5)^(BL$3-'3- Datos generales'!$B$4))*(AE27*((1+'3- Datos generales'!$B$11)^('5-Proyección inversiones'!BL$3-'3- Datos generales'!$B$4+'8 -Datos de referencia'!$B$25))),0)</f>
        <v>0</v>
      </c>
      <c r="BM27" s="20">
        <f>IF(AF27&gt;0,$N27*((1+'3- Datos generales'!$B$5)^(BM$3-'3- Datos generales'!$B$4))*(AF27*((1+'3- Datos generales'!$B$11)^('5-Proyección inversiones'!BM$3-'3- Datos generales'!$B$4+'8 -Datos de referencia'!$B$25))),0)</f>
        <v>0</v>
      </c>
      <c r="BN27" s="20">
        <f>IF(AG27&gt;0,$N27*((1+'3- Datos generales'!$B$5)^(BN$3-'3- Datos generales'!$B$4))*(AG27*((1+'3- Datos generales'!$B$11)^('5-Proyección inversiones'!BN$3-'3- Datos generales'!$B$4+'8 -Datos de referencia'!$B$25))),0)</f>
        <v>0</v>
      </c>
      <c r="BO27" s="20">
        <f>IF(AH27&gt;0,$N27*((1+'3- Datos generales'!$B$5)^(BO$3-'3- Datos generales'!$B$4))*(AH27*((1+'3- Datos generales'!$B$11)^('5-Proyección inversiones'!BO$3-'3- Datos generales'!$B$4+'8 -Datos de referencia'!$B$25))),0)</f>
        <v>0</v>
      </c>
      <c r="BP27" s="20">
        <f>IF(AI27&gt;0,$N27*((1+'3- Datos generales'!$B$5)^(BP$3-'3- Datos generales'!$B$4))*(AI27*((1+'3- Datos generales'!$B$11)^('5-Proyección inversiones'!BP$3-'3- Datos generales'!$B$4+'8 -Datos de referencia'!$B$25))),0)</f>
        <v>0</v>
      </c>
      <c r="BQ27" s="20">
        <f>IF(AJ27&gt;0,$N27*((1+'3- Datos generales'!$B$5)^(BQ$3-'3- Datos generales'!$B$4))*(AJ27*((1+'3- Datos generales'!$B$11)^('5-Proyección inversiones'!BQ$3-'3- Datos generales'!$B$4+'8 -Datos de referencia'!$B$25))),0)</f>
        <v>0</v>
      </c>
      <c r="BR27" s="155">
        <f>IF(AK27&gt;0,$N27*((1+'3- Datos generales'!$B$5)^(BR$3-'3- Datos generales'!$B$4))*(AK27*((1+'3- Datos generales'!$B$11)^('5-Proyección inversiones'!BR$3-'3- Datos generales'!$B$4+'8 -Datos de referencia'!$B$25))),0)</f>
        <v>0</v>
      </c>
      <c r="BS27" s="23">
        <f>IF(AL27&gt;0,AL27*($O27*(1+'3- Datos generales'!$B$5)^(BH$3-'3- Datos generales'!$B$4)),0)</f>
        <v>0</v>
      </c>
      <c r="BT27" s="20">
        <f>IF(AM27&gt;0,AM27*($O27*(1+'3- Datos generales'!$B$5)^(BT$3-'3- Datos generales'!$B$4)),0)</f>
        <v>0</v>
      </c>
      <c r="BU27" s="20">
        <f>IF(AN27&gt;0,AN27*($O27*(1+'3- Datos generales'!$B$5)^(BU$3-'3- Datos generales'!$B$4)),0)</f>
        <v>0</v>
      </c>
      <c r="BV27" s="20">
        <f>IF(AO27&gt;0,AO27*($O27*(1+'3- Datos generales'!$B$5)^(BV$3-'3- Datos generales'!$B$4)),0)</f>
        <v>0</v>
      </c>
      <c r="BW27" s="20">
        <f>IF(AP27&gt;0,AP27*($O27*(1+'3- Datos generales'!$B$5)^(BW$3-'3- Datos generales'!$B$4)),0)</f>
        <v>0</v>
      </c>
      <c r="BX27" s="20">
        <f>IF(AQ27&gt;0,AQ27*($O27*(1+'3- Datos generales'!$B$5)^(BX$3-'3- Datos generales'!$B$4)),0)</f>
        <v>0</v>
      </c>
      <c r="BY27" s="20">
        <f>IF(AR27&gt;0,AR27*($O27*(1+'3- Datos generales'!$B$5)^(BY$3-'3- Datos generales'!$B$4)),0)</f>
        <v>0</v>
      </c>
      <c r="BZ27" s="20">
        <f>IF(AS27&gt;0,AS27*($O27*(1+'3- Datos generales'!$B$5)^(BZ$3-'3- Datos generales'!$B$4)),0)</f>
        <v>0</v>
      </c>
      <c r="CA27" s="20">
        <f>IF(AT27&gt;0,AT27*($O27*(1+'3- Datos generales'!$B$5)^(CA$3-'3- Datos generales'!$B$4)),0)</f>
        <v>0</v>
      </c>
      <c r="CB27" s="20">
        <f>IF(AU27&gt;0,AU27*($O27*(1+'3- Datos generales'!$B$5)^(CB$3-'3- Datos generales'!$B$4)),0)</f>
        <v>0</v>
      </c>
      <c r="CC27" s="155">
        <f>IF(AV27&gt;0,AV27*($O27*(1+'3- Datos generales'!$B$5)^(CC$3-'3- Datos generales'!$B$4)),0)</f>
        <v>0</v>
      </c>
    </row>
    <row r="28" spans="1:81" x14ac:dyDescent="0.25">
      <c r="A28" s="38"/>
      <c r="B28" s="14"/>
      <c r="C28" s="14">
        <f>'4-Registro de activos'!C28</f>
        <v>0</v>
      </c>
      <c r="D28" s="14">
        <f>'4-Registro de activos'!D28</f>
        <v>0</v>
      </c>
      <c r="E28" s="14">
        <f>'4-Registro de activos'!E28</f>
        <v>0</v>
      </c>
      <c r="F28" s="14">
        <f>'4-Registro de activos'!F28</f>
        <v>0</v>
      </c>
      <c r="G28" s="14">
        <f>'4-Registro de activos'!G28</f>
        <v>0</v>
      </c>
      <c r="H28" s="26">
        <f>'4-Registro de activos'!H28</f>
        <v>0</v>
      </c>
      <c r="I28" s="15" t="str">
        <f>'4-Registro de activos'!AV28</f>
        <v>n/a</v>
      </c>
      <c r="J28" s="14" t="str">
        <f>'4-Registro de activos'!AW28</f>
        <v>Bajo Riesgo</v>
      </c>
      <c r="K28" s="14" t="str">
        <f>'4-Registro de activos'!AX28</f>
        <v>n/a</v>
      </c>
      <c r="L28" s="14" t="str">
        <f>'4-Registro de activos'!AY28</f>
        <v>n/a</v>
      </c>
      <c r="M28" s="66">
        <f>IF('4-Registro de activos'!K28="Sistema no mejorado",AVERAGE('3- Datos generales'!$D$20:$D$21),0)</f>
        <v>0</v>
      </c>
      <c r="N28" s="20" t="str">
        <f>IF('4-Registro de activos'!K28="Sistema no mejorado",0,IF('4-Registro de activos'!I28="sin dato","n/a",IF('4-Registro de activos'!I28="otro","n/a",VLOOKUP('4-Registro de activos'!I28,'3- Datos generales'!$A$23:$D$24,4,0))))</f>
        <v>n/a</v>
      </c>
      <c r="O28" s="155" t="str">
        <f>IF('4-Registro de activos'!K28="Sistema no mejorado",0,IF('4-Registro de activos'!I28="sin dato","n/a",IF('4-Registro de activos'!I28="otro","n/a",VLOOKUP('4-Registro de activos'!I28,'3- Datos generales'!$A$26:$D$27,4,0))))</f>
        <v>n/a</v>
      </c>
      <c r="P28" s="22">
        <f>IF('4-Registro de activos'!$AY28="Nueva Construccion",ROUNDUP(('4-Registro de activos'!$G28*'3- Datos generales'!$B$12*(1+'3- Datos generales'!$B$11)^(P$3-'3- Datos generales'!$B$4)),0),0)</f>
        <v>0</v>
      </c>
      <c r="Q28" s="21">
        <f>IF('4-Registro de activos'!$AY28="Nueva Construccion",IF($P28&gt;0,0,ROUNDUP(('4-Registro de activos'!$G28*'3- Datos generales'!$B$12*(1+'3- Datos generales'!$B$11)^(Q$3-'3- Datos generales'!$B$4)),0)),0)</f>
        <v>0</v>
      </c>
      <c r="R28" s="21">
        <f>IF('4-Registro de activos'!$AY28="Nueva Construccion",IF($P28&gt;0,0,ROUNDUP(('4-Registro de activos'!$G28*'3- Datos generales'!$B$12*(1+'3- Datos generales'!$B$11)^(R$3-'3- Datos generales'!$B$4)),0)),0)</f>
        <v>0</v>
      </c>
      <c r="S28" s="21">
        <f>IF('4-Registro de activos'!$AY28="Nueva Construccion",IF($P28&gt;0,0,ROUNDUP(('4-Registro de activos'!$G28*'3- Datos generales'!$B$12*(1+'3- Datos generales'!$B$11)^(S$3-'3- Datos generales'!$B$4)),0)),0)</f>
        <v>0</v>
      </c>
      <c r="T28" s="21">
        <f>IF('4-Registro de activos'!$AY28="Nueva Construccion",IF($P28&gt;0,0,ROUNDUP(('4-Registro de activos'!$G28*'3- Datos generales'!$B$12*(1+'3- Datos generales'!$B$11)^(T$3-'3- Datos generales'!$B$4)),0)),0)</f>
        <v>0</v>
      </c>
      <c r="U28" s="21">
        <f>IF('4-Registro de activos'!$AY28="Nueva Construccion",IF($P28&gt;0,0,ROUNDUP(('4-Registro de activos'!$G28*'3- Datos generales'!$B$12*(1+'3- Datos generales'!$B$11)^(U$3-'3- Datos generales'!$B$4)),0)),0)</f>
        <v>0</v>
      </c>
      <c r="V28" s="21">
        <f>IF('4-Registro de activos'!$AY28="Nueva Construccion",IF($P28&gt;0,0,ROUNDUP(('4-Registro de activos'!$G28*'3- Datos generales'!$B$12*(1+'3- Datos generales'!$B$11)^(V$3-'3- Datos generales'!$B$4)),0)),0)</f>
        <v>0</v>
      </c>
      <c r="W28" s="21">
        <f>IF('4-Registro de activos'!$AY28="Nueva Construccion",IF($P28&gt;0,0,ROUNDUP(('4-Registro de activos'!$G28*'3- Datos generales'!$B$12*(1+'3- Datos generales'!$B$11)^(W$3-'3- Datos generales'!$B$4)),0)),0)</f>
        <v>0</v>
      </c>
      <c r="X28" s="21">
        <f>IF('4-Registro de activos'!$AY28="Nueva Construccion",IF($P28&gt;0,0,ROUNDUP(('4-Registro de activos'!$G28*'3- Datos generales'!$B$12*(1+'3- Datos generales'!$B$11)^(X$3-'3- Datos generales'!$B$4)),0)),0)</f>
        <v>0</v>
      </c>
      <c r="Y28" s="21">
        <f>IF('4-Registro de activos'!$AY28="Nueva Construccion",IF($P28&gt;0,0,ROUNDUP(('4-Registro de activos'!$G28*'3- Datos generales'!$B$12*(1+'3- Datos generales'!$B$11)^(Y$3-'3- Datos generales'!$B$4)),0)),0)</f>
        <v>0</v>
      </c>
      <c r="Z28" s="159">
        <f>IF('4-Registro de activos'!$AY28="Nueva Construccion",IF($P28&gt;0,0,ROUNDUP(('4-Registro de activos'!$G28*'3- Datos generales'!$B$12*(1+'3- Datos generales'!$B$11)^(Z$3-'3- Datos generales'!$B$4)),0)),0)</f>
        <v>0</v>
      </c>
      <c r="AA28" s="22">
        <f>IF('4-Registro de activos'!$AV28&lt;=(AA$3-'3- Datos generales'!$B$4),ROUNDUP(('4-Registro de activos'!$G28*'3- Datos generales'!$B$12*(1+'3- Datos generales'!$B$11)^(AA$3-'3- Datos generales'!$B$4)),0),0)</f>
        <v>0</v>
      </c>
      <c r="AB28" s="21">
        <f>IF('4-Registro de activos'!$AV28=(AB$3-'3- Datos generales'!$B$4),ROUNDUP(('4-Registro de activos'!$G28*'3- Datos generales'!$B$12*(1+'3- Datos generales'!$B$11)^(AB$3-'3- Datos generales'!$B$4)),0),0)</f>
        <v>0</v>
      </c>
      <c r="AC28" s="21">
        <f>IF('4-Registro de activos'!$AV28=(AC$3-'3- Datos generales'!$B$4),ROUNDUP(('4-Registro de activos'!$G28*'3- Datos generales'!$B$12*(1+'3- Datos generales'!$B$11)^(AC$3-'3- Datos generales'!$B$4)),0),0)</f>
        <v>0</v>
      </c>
      <c r="AD28" s="21">
        <f>IF('4-Registro de activos'!$AV28=(AD$3-'3- Datos generales'!$B$4),ROUNDUP(('4-Registro de activos'!$G28*'3- Datos generales'!$B$12*(1+'3- Datos generales'!$B$11)^(AD$3-'3- Datos generales'!$B$4)),0),0)</f>
        <v>0</v>
      </c>
      <c r="AE28" s="21">
        <f>IF('4-Registro de activos'!$AV28=(AE$3-'3- Datos generales'!$B$4),ROUNDUP(('4-Registro de activos'!$G28*'3- Datos generales'!$B$12*(1+'3- Datos generales'!$B$11)^(AE$3-'3- Datos generales'!$B$4)),0),0)</f>
        <v>0</v>
      </c>
      <c r="AF28" s="21">
        <f>IF('4-Registro de activos'!$AV28=(AF$3-'3- Datos generales'!$B$4),ROUNDUP(('4-Registro de activos'!$G28*'3- Datos generales'!$B$12*(1+'3- Datos generales'!$B$11)^(AF$3-'3- Datos generales'!$B$4)),0),0)</f>
        <v>0</v>
      </c>
      <c r="AG28" s="21">
        <f>IF('4-Registro de activos'!$AV28=(AG$3-'3- Datos generales'!$B$4),ROUNDUP(('4-Registro de activos'!$G28*'3- Datos generales'!$B$12*(1+'3- Datos generales'!$B$11)^(AG$3-'3- Datos generales'!$B$4)),0),0)</f>
        <v>0</v>
      </c>
      <c r="AH28" s="21">
        <f>IF('4-Registro de activos'!$AV28=(AH$3-'3- Datos generales'!$B$4),ROUNDUP(('4-Registro de activos'!$G28*'3- Datos generales'!$B$12*(1+'3- Datos generales'!$B$11)^(AH$3-'3- Datos generales'!$B$4)),0),0)</f>
        <v>0</v>
      </c>
      <c r="AI28" s="21">
        <f>IF('4-Registro de activos'!$AV28=(AI$3-'3- Datos generales'!$B$4),ROUNDUP(('4-Registro de activos'!$G28*'3- Datos generales'!$B$12*(1+'3- Datos generales'!$B$11)^(AI$3-'3- Datos generales'!$B$4)),0),0)</f>
        <v>0</v>
      </c>
      <c r="AJ28" s="21">
        <f>IF('4-Registro de activos'!$AV28=(AJ$3-'3- Datos generales'!$B$4),ROUNDUP(('4-Registro de activos'!$G28*'3- Datos generales'!$B$12*(1+'3- Datos generales'!$B$11)^(AJ$3-'3- Datos generales'!$B$4)),0),0)</f>
        <v>0</v>
      </c>
      <c r="AK28" s="159">
        <f>IF('4-Registro de activos'!$AV28=(AK$3-'3- Datos generales'!$B$4),ROUNDUP(('4-Registro de activos'!$G28*'3- Datos generales'!$B$12*(1+'3- Datos generales'!$B$11)^(AK$3-'3- Datos generales'!$B$4)),0),0)</f>
        <v>0</v>
      </c>
      <c r="AL28" s="22">
        <f>IF('4-Registro de activos'!$AV28&lt;=(AL$3-'3- Datos generales'!$B$4),ROUNDUP((('4-Registro de activos'!$H28*'3- Datos generales'!$B$12)*((1+'3- Datos generales'!$B$11)^(AL$3-'3- Datos generales'!$B$4+'8 -Datos de referencia'!$B$25))),0),0)</f>
        <v>0</v>
      </c>
      <c r="AM28" s="21">
        <f>IF('4-Registro de activos'!$AV28=(AM$3-'3- Datos generales'!$B$4),ROUNDUP((('4-Registro de activos'!$H28*'3- Datos generales'!$B$12)*((1+'3- Datos generales'!$B$11)^(AM$3-'3- Datos generales'!$B$4+'8 -Datos de referencia'!$B$25))),0),0)</f>
        <v>0</v>
      </c>
      <c r="AN28" s="21">
        <f>IF('4-Registro de activos'!$AV28=(AN$3-'3- Datos generales'!$B$4),ROUNDUP((('4-Registro de activos'!$H28*'3- Datos generales'!$B$12)*((1+'3- Datos generales'!$B$11)^(AN$3-'3- Datos generales'!$B$4+'8 -Datos de referencia'!$B$25))),0),0)</f>
        <v>0</v>
      </c>
      <c r="AO28" s="21">
        <f>IF('4-Registro de activos'!$AV28=(AO$3-'3- Datos generales'!$B$4),ROUNDUP((('4-Registro de activos'!$H28*'3- Datos generales'!$B$12)*((1+'3- Datos generales'!$B$11)^(AO$3-'3- Datos generales'!$B$4+'8 -Datos de referencia'!$B$25))),0),0)</f>
        <v>0</v>
      </c>
      <c r="AP28" s="21">
        <f>IF('4-Registro de activos'!$AV28=(AP$3-'3- Datos generales'!$B$4),ROUNDUP((('4-Registro de activos'!$H28*'3- Datos generales'!$B$12)*((1+'3- Datos generales'!$B$11)^(AP$3-'3- Datos generales'!$B$4+'8 -Datos de referencia'!$B$25))),0),0)</f>
        <v>0</v>
      </c>
      <c r="AQ28" s="21">
        <f>IF('4-Registro de activos'!$AV28=(AQ$3-'3- Datos generales'!$B$4),ROUNDUP((('4-Registro de activos'!$H28*'3- Datos generales'!$B$12)*((1+'3- Datos generales'!$B$11)^(AQ$3-'3- Datos generales'!$B$4+'8 -Datos de referencia'!$B$25))),0),0)</f>
        <v>0</v>
      </c>
      <c r="AR28" s="21">
        <f>IF('4-Registro de activos'!$AV28=(AR$3-'3- Datos generales'!$B$4),ROUNDUP((('4-Registro de activos'!$H28*'3- Datos generales'!$B$12)*((1+'3- Datos generales'!$B$11)^(AR$3-'3- Datos generales'!$B$4+'8 -Datos de referencia'!$B$25))),0),0)</f>
        <v>0</v>
      </c>
      <c r="AS28" s="21">
        <f>IF('4-Registro de activos'!$AV28=(AS$3-'3- Datos generales'!$B$4),ROUNDUP((('4-Registro de activos'!$H28*'3- Datos generales'!$B$12)*((1+'3- Datos generales'!$B$11)^(AS$3-'3- Datos generales'!$B$4+'8 -Datos de referencia'!$B$25))),0),0)</f>
        <v>0</v>
      </c>
      <c r="AT28" s="21">
        <f>IF('4-Registro de activos'!$AV28=(AT$3-'3- Datos generales'!$B$4),ROUNDUP((('4-Registro de activos'!$H28*'3- Datos generales'!$B$12)*((1+'3- Datos generales'!$B$11)^(AT$3-'3- Datos generales'!$B$4+'8 -Datos de referencia'!$B$25))),0),0)</f>
        <v>0</v>
      </c>
      <c r="AU28" s="21">
        <f>IF('4-Registro de activos'!$AV28=(AU$3-'3- Datos generales'!$B$4),ROUNDUP((('4-Registro de activos'!$H28*'3- Datos generales'!$B$12)*((1+'3- Datos generales'!$B$11)^(AU$3-'3- Datos generales'!$B$4+'8 -Datos de referencia'!$B$25))),0),0)</f>
        <v>0</v>
      </c>
      <c r="AV28" s="159">
        <f>IF('4-Registro de activos'!$AV28=(AV$3-'3- Datos generales'!$B$4),ROUNDUP((('4-Registro de activos'!$H28*'3- Datos generales'!$B$12)*((1+'3- Datos generales'!$B$11)^(AV$3-'3- Datos generales'!$B$4+'8 -Datos de referencia'!$B$25))),0),0)</f>
        <v>0</v>
      </c>
      <c r="AW28" s="23">
        <f>IF(P28&gt;0,($M28*(1+'3- Datos generales'!$B$5)^('5-Proyección inversiones'!AW$3-'3- Datos generales'!$B$4))*(P28*((1+'3- Datos generales'!$B$11)^(AW$3-'3- Datos generales'!$B$4+'8 -Datos de referencia'!$B$25))),0)</f>
        <v>0</v>
      </c>
      <c r="AX28" s="20">
        <f>IF(Q28&gt;0,($M28*(1+'3- Datos generales'!$B$5)^(AX$3-'3- Datos generales'!$B$4))*(Q28*((1+'3- Datos generales'!$B$11)^('5-Proyección inversiones'!AX$3-'3- Datos generales'!$B$4+'8 -Datos de referencia'!$B$25))),0)</f>
        <v>0</v>
      </c>
      <c r="AY28" s="20">
        <f>IF(R28&gt;0,($M28*(1+'3- Datos generales'!$B$5)^(AY$3-'3- Datos generales'!$B$4))*(R28*((1+'3- Datos generales'!$B$11)^('5-Proyección inversiones'!AY$3-'3- Datos generales'!$B$4+'8 -Datos de referencia'!$B$25))),0)</f>
        <v>0</v>
      </c>
      <c r="AZ28" s="20">
        <f>IF(S28&gt;0,($M28*(1+'3- Datos generales'!$B$5)^(AZ$3-'3- Datos generales'!$B$4))*(S28*((1+'3- Datos generales'!$B$11)^('5-Proyección inversiones'!AZ$3-'3- Datos generales'!$B$4+'8 -Datos de referencia'!$B$25))),0)</f>
        <v>0</v>
      </c>
      <c r="BA28" s="20">
        <f>IF(T28&gt;0,($M28*(1+'3- Datos generales'!$B$5)^(BA$3-'3- Datos generales'!$B$4))*(T28*((1+'3- Datos generales'!$B$11)^('5-Proyección inversiones'!BA$3-'3- Datos generales'!$B$4+'8 -Datos de referencia'!$B$25))),0)</f>
        <v>0</v>
      </c>
      <c r="BB28" s="20">
        <f>IF(U28&gt;0,($M28*(1+'3- Datos generales'!$B$5)^(BB$3-'3- Datos generales'!$B$4))*(U28*((1+'3- Datos generales'!$B$11)^('5-Proyección inversiones'!BB$3-'3- Datos generales'!$B$4+'8 -Datos de referencia'!$B$25))),0)</f>
        <v>0</v>
      </c>
      <c r="BC28" s="20">
        <f>IF(V28&gt;0,($M28*(1+'3- Datos generales'!$B$5)^(BC$3-'3- Datos generales'!$B$4))*(V28*((1+'3- Datos generales'!$B$11)^('5-Proyección inversiones'!BC$3-'3- Datos generales'!$B$4+'8 -Datos de referencia'!$B$25))),0)</f>
        <v>0</v>
      </c>
      <c r="BD28" s="20">
        <f>IF(W28&gt;0,($M28*(1+'3- Datos generales'!$B$5)^(BD$3-'3- Datos generales'!$B$4))*(W28*((1+'3- Datos generales'!$B$11)^('5-Proyección inversiones'!BD$3-'3- Datos generales'!$B$4+'8 -Datos de referencia'!$B$25))),0)</f>
        <v>0</v>
      </c>
      <c r="BE28" s="20">
        <f>IF(X28&gt;0,($M28*(1+'3- Datos generales'!$B$5)^(BE$3-'3- Datos generales'!$B$4))*(X28*((1+'3- Datos generales'!$B$11)^('5-Proyección inversiones'!BE$3-'3- Datos generales'!$B$4+'8 -Datos de referencia'!$B$25))),0)</f>
        <v>0</v>
      </c>
      <c r="BF28" s="20">
        <f>IF(Y28&gt;0,($M28*(1+'3- Datos generales'!$B$5)^(BF$3-'3- Datos generales'!$B$4))*(Y28*((1+'3- Datos generales'!$B$11)^('5-Proyección inversiones'!BF$3-'3- Datos generales'!$B$4+'8 -Datos de referencia'!$B$25))),0)</f>
        <v>0</v>
      </c>
      <c r="BG28" s="155">
        <f>IF(Z28&gt;0,($M28*(1+'3- Datos generales'!$B$5)^(BG$3-'3- Datos generales'!$B$4))*(Z28*((1+'3- Datos generales'!$B$11)^('5-Proyección inversiones'!BG$3-'3- Datos generales'!$B$4+'8 -Datos de referencia'!$B$25))),0)</f>
        <v>0</v>
      </c>
      <c r="BH28" s="23">
        <f>IF(AA28&gt;0,($N28*(1+'3- Datos generales'!$B$5)^(BH$3-'3- Datos generales'!$B$4))*(AA28*((1+'3- Datos generales'!$B$11)^('5-Proyección inversiones'!BH$3-'3- Datos generales'!$B$4+'8 -Datos de referencia'!$B$25))),0)</f>
        <v>0</v>
      </c>
      <c r="BI28" s="20">
        <f>IF(AB28&gt;0,$N28*((1+'3- Datos generales'!$B$5)^(BI$3-'3- Datos generales'!$B$4))*(AB28*((1+'3- Datos generales'!$B$11)^('5-Proyección inversiones'!BI$3-'3- Datos generales'!$B$4+'8 -Datos de referencia'!$B$25))),0)</f>
        <v>0</v>
      </c>
      <c r="BJ28" s="20">
        <f>IF(AC28&gt;0,$N28*((1+'3- Datos generales'!$B$5)^(BJ$3-'3- Datos generales'!$B$4))*(AC28*((1+'3- Datos generales'!$B$11)^('5-Proyección inversiones'!BJ$3-'3- Datos generales'!$B$4+'8 -Datos de referencia'!$B$25))),0)</f>
        <v>0</v>
      </c>
      <c r="BK28" s="20">
        <f>IF(AD28&gt;0,$N28*((1+'3- Datos generales'!$B$5)^(BK$3-'3- Datos generales'!$B$4))*(AD28*((1+'3- Datos generales'!$B$11)^('5-Proyección inversiones'!BK$3-'3- Datos generales'!$B$4+'8 -Datos de referencia'!$B$25))),0)</f>
        <v>0</v>
      </c>
      <c r="BL28" s="20">
        <f>IF(AE28&gt;0,$N28*((1+'3- Datos generales'!$B$5)^(BL$3-'3- Datos generales'!$B$4))*(AE28*((1+'3- Datos generales'!$B$11)^('5-Proyección inversiones'!BL$3-'3- Datos generales'!$B$4+'8 -Datos de referencia'!$B$25))),0)</f>
        <v>0</v>
      </c>
      <c r="BM28" s="20">
        <f>IF(AF28&gt;0,$N28*((1+'3- Datos generales'!$B$5)^(BM$3-'3- Datos generales'!$B$4))*(AF28*((1+'3- Datos generales'!$B$11)^('5-Proyección inversiones'!BM$3-'3- Datos generales'!$B$4+'8 -Datos de referencia'!$B$25))),0)</f>
        <v>0</v>
      </c>
      <c r="BN28" s="20">
        <f>IF(AG28&gt;0,$N28*((1+'3- Datos generales'!$B$5)^(BN$3-'3- Datos generales'!$B$4))*(AG28*((1+'3- Datos generales'!$B$11)^('5-Proyección inversiones'!BN$3-'3- Datos generales'!$B$4+'8 -Datos de referencia'!$B$25))),0)</f>
        <v>0</v>
      </c>
      <c r="BO28" s="20">
        <f>IF(AH28&gt;0,$N28*((1+'3- Datos generales'!$B$5)^(BO$3-'3- Datos generales'!$B$4))*(AH28*((1+'3- Datos generales'!$B$11)^('5-Proyección inversiones'!BO$3-'3- Datos generales'!$B$4+'8 -Datos de referencia'!$B$25))),0)</f>
        <v>0</v>
      </c>
      <c r="BP28" s="20">
        <f>IF(AI28&gt;0,$N28*((1+'3- Datos generales'!$B$5)^(BP$3-'3- Datos generales'!$B$4))*(AI28*((1+'3- Datos generales'!$B$11)^('5-Proyección inversiones'!BP$3-'3- Datos generales'!$B$4+'8 -Datos de referencia'!$B$25))),0)</f>
        <v>0</v>
      </c>
      <c r="BQ28" s="20">
        <f>IF(AJ28&gt;0,$N28*((1+'3- Datos generales'!$B$5)^(BQ$3-'3- Datos generales'!$B$4))*(AJ28*((1+'3- Datos generales'!$B$11)^('5-Proyección inversiones'!BQ$3-'3- Datos generales'!$B$4+'8 -Datos de referencia'!$B$25))),0)</f>
        <v>0</v>
      </c>
      <c r="BR28" s="155">
        <f>IF(AK28&gt;0,$N28*((1+'3- Datos generales'!$B$5)^(BR$3-'3- Datos generales'!$B$4))*(AK28*((1+'3- Datos generales'!$B$11)^('5-Proyección inversiones'!BR$3-'3- Datos generales'!$B$4+'8 -Datos de referencia'!$B$25))),0)</f>
        <v>0</v>
      </c>
      <c r="BS28" s="23">
        <f>IF(AL28&gt;0,AL28*($O28*(1+'3- Datos generales'!$B$5)^(BH$3-'3- Datos generales'!$B$4)),0)</f>
        <v>0</v>
      </c>
      <c r="BT28" s="20">
        <f>IF(AM28&gt;0,AM28*($O28*(1+'3- Datos generales'!$B$5)^(BT$3-'3- Datos generales'!$B$4)),0)</f>
        <v>0</v>
      </c>
      <c r="BU28" s="20">
        <f>IF(AN28&gt;0,AN28*($O28*(1+'3- Datos generales'!$B$5)^(BU$3-'3- Datos generales'!$B$4)),0)</f>
        <v>0</v>
      </c>
      <c r="BV28" s="20">
        <f>IF(AO28&gt;0,AO28*($O28*(1+'3- Datos generales'!$B$5)^(BV$3-'3- Datos generales'!$B$4)),0)</f>
        <v>0</v>
      </c>
      <c r="BW28" s="20">
        <f>IF(AP28&gt;0,AP28*($O28*(1+'3- Datos generales'!$B$5)^(BW$3-'3- Datos generales'!$B$4)),0)</f>
        <v>0</v>
      </c>
      <c r="BX28" s="20">
        <f>IF(AQ28&gt;0,AQ28*($O28*(1+'3- Datos generales'!$B$5)^(BX$3-'3- Datos generales'!$B$4)),0)</f>
        <v>0</v>
      </c>
      <c r="BY28" s="20">
        <f>IF(AR28&gt;0,AR28*($O28*(1+'3- Datos generales'!$B$5)^(BY$3-'3- Datos generales'!$B$4)),0)</f>
        <v>0</v>
      </c>
      <c r="BZ28" s="20">
        <f>IF(AS28&gt;0,AS28*($O28*(1+'3- Datos generales'!$B$5)^(BZ$3-'3- Datos generales'!$B$4)),0)</f>
        <v>0</v>
      </c>
      <c r="CA28" s="20">
        <f>IF(AT28&gt;0,AT28*($O28*(1+'3- Datos generales'!$B$5)^(CA$3-'3- Datos generales'!$B$4)),0)</f>
        <v>0</v>
      </c>
      <c r="CB28" s="20">
        <f>IF(AU28&gt;0,AU28*($O28*(1+'3- Datos generales'!$B$5)^(CB$3-'3- Datos generales'!$B$4)),0)</f>
        <v>0</v>
      </c>
      <c r="CC28" s="155">
        <f>IF(AV28&gt;0,AV28*($O28*(1+'3- Datos generales'!$B$5)^(CC$3-'3- Datos generales'!$B$4)),0)</f>
        <v>0</v>
      </c>
    </row>
    <row r="29" spans="1:81" x14ac:dyDescent="0.25">
      <c r="A29" s="38"/>
      <c r="B29" s="14"/>
      <c r="C29" s="14">
        <f>'4-Registro de activos'!C29</f>
        <v>0</v>
      </c>
      <c r="D29" s="14">
        <f>'4-Registro de activos'!D29</f>
        <v>0</v>
      </c>
      <c r="E29" s="14">
        <f>'4-Registro de activos'!E29</f>
        <v>0</v>
      </c>
      <c r="F29" s="14">
        <f>'4-Registro de activos'!F29</f>
        <v>0</v>
      </c>
      <c r="G29" s="14">
        <f>'4-Registro de activos'!G29</f>
        <v>0</v>
      </c>
      <c r="H29" s="26">
        <f>'4-Registro de activos'!H29</f>
        <v>0</v>
      </c>
      <c r="I29" s="15" t="str">
        <f>'4-Registro de activos'!AV29</f>
        <v>n/a</v>
      </c>
      <c r="J29" s="14" t="str">
        <f>'4-Registro de activos'!AW29</f>
        <v>Bajo Riesgo</v>
      </c>
      <c r="K29" s="14" t="str">
        <f>'4-Registro de activos'!AX29</f>
        <v>n/a</v>
      </c>
      <c r="L29" s="14" t="str">
        <f>'4-Registro de activos'!AY29</f>
        <v>n/a</v>
      </c>
      <c r="M29" s="66">
        <f>IF('4-Registro de activos'!K29="Sistema no mejorado",AVERAGE('3- Datos generales'!$D$20:$D$21),0)</f>
        <v>0</v>
      </c>
      <c r="N29" s="20" t="str">
        <f>IF('4-Registro de activos'!K29="Sistema no mejorado",0,IF('4-Registro de activos'!I29="sin dato","n/a",IF('4-Registro de activos'!I29="otro","n/a",VLOOKUP('4-Registro de activos'!I29,'3- Datos generales'!$A$23:$D$24,4,0))))</f>
        <v>n/a</v>
      </c>
      <c r="O29" s="155" t="str">
        <f>IF('4-Registro de activos'!K29="Sistema no mejorado",0,IF('4-Registro de activos'!I29="sin dato","n/a",IF('4-Registro de activos'!I29="otro","n/a",VLOOKUP('4-Registro de activos'!I29,'3- Datos generales'!$A$26:$D$27,4,0))))</f>
        <v>n/a</v>
      </c>
      <c r="P29" s="22">
        <f>IF('4-Registro de activos'!$AY29="Nueva Construccion",ROUNDUP(('4-Registro de activos'!$G29*'3- Datos generales'!$B$12*(1+'3- Datos generales'!$B$11)^(P$3-'3- Datos generales'!$B$4)),0),0)</f>
        <v>0</v>
      </c>
      <c r="Q29" s="21">
        <f>IF('4-Registro de activos'!$AY29="Nueva Construccion",IF($P29&gt;0,0,ROUNDUP(('4-Registro de activos'!$G29*'3- Datos generales'!$B$12*(1+'3- Datos generales'!$B$11)^(Q$3-'3- Datos generales'!$B$4)),0)),0)</f>
        <v>0</v>
      </c>
      <c r="R29" s="21">
        <f>IF('4-Registro de activos'!$AY29="Nueva Construccion",IF($P29&gt;0,0,ROUNDUP(('4-Registro de activos'!$G29*'3- Datos generales'!$B$12*(1+'3- Datos generales'!$B$11)^(R$3-'3- Datos generales'!$B$4)),0)),0)</f>
        <v>0</v>
      </c>
      <c r="S29" s="21">
        <f>IF('4-Registro de activos'!$AY29="Nueva Construccion",IF($P29&gt;0,0,ROUNDUP(('4-Registro de activos'!$G29*'3- Datos generales'!$B$12*(1+'3- Datos generales'!$B$11)^(S$3-'3- Datos generales'!$B$4)),0)),0)</f>
        <v>0</v>
      </c>
      <c r="T29" s="21">
        <f>IF('4-Registro de activos'!$AY29="Nueva Construccion",IF($P29&gt;0,0,ROUNDUP(('4-Registro de activos'!$G29*'3- Datos generales'!$B$12*(1+'3- Datos generales'!$B$11)^(T$3-'3- Datos generales'!$B$4)),0)),0)</f>
        <v>0</v>
      </c>
      <c r="U29" s="21">
        <f>IF('4-Registro de activos'!$AY29="Nueva Construccion",IF($P29&gt;0,0,ROUNDUP(('4-Registro de activos'!$G29*'3- Datos generales'!$B$12*(1+'3- Datos generales'!$B$11)^(U$3-'3- Datos generales'!$B$4)),0)),0)</f>
        <v>0</v>
      </c>
      <c r="V29" s="21">
        <f>IF('4-Registro de activos'!$AY29="Nueva Construccion",IF($P29&gt;0,0,ROUNDUP(('4-Registro de activos'!$G29*'3- Datos generales'!$B$12*(1+'3- Datos generales'!$B$11)^(V$3-'3- Datos generales'!$B$4)),0)),0)</f>
        <v>0</v>
      </c>
      <c r="W29" s="21">
        <f>IF('4-Registro de activos'!$AY29="Nueva Construccion",IF($P29&gt;0,0,ROUNDUP(('4-Registro de activos'!$G29*'3- Datos generales'!$B$12*(1+'3- Datos generales'!$B$11)^(W$3-'3- Datos generales'!$B$4)),0)),0)</f>
        <v>0</v>
      </c>
      <c r="X29" s="21">
        <f>IF('4-Registro de activos'!$AY29="Nueva Construccion",IF($P29&gt;0,0,ROUNDUP(('4-Registro de activos'!$G29*'3- Datos generales'!$B$12*(1+'3- Datos generales'!$B$11)^(X$3-'3- Datos generales'!$B$4)),0)),0)</f>
        <v>0</v>
      </c>
      <c r="Y29" s="21">
        <f>IF('4-Registro de activos'!$AY29="Nueva Construccion",IF($P29&gt;0,0,ROUNDUP(('4-Registro de activos'!$G29*'3- Datos generales'!$B$12*(1+'3- Datos generales'!$B$11)^(Y$3-'3- Datos generales'!$B$4)),0)),0)</f>
        <v>0</v>
      </c>
      <c r="Z29" s="159">
        <f>IF('4-Registro de activos'!$AY29="Nueva Construccion",IF($P29&gt;0,0,ROUNDUP(('4-Registro de activos'!$G29*'3- Datos generales'!$B$12*(1+'3- Datos generales'!$B$11)^(Z$3-'3- Datos generales'!$B$4)),0)),0)</f>
        <v>0</v>
      </c>
      <c r="AA29" s="22">
        <f>IF('4-Registro de activos'!$AV29&lt;=(AA$3-'3- Datos generales'!$B$4),ROUNDUP(('4-Registro de activos'!$G29*'3- Datos generales'!$B$12*(1+'3- Datos generales'!$B$11)^(AA$3-'3- Datos generales'!$B$4)),0),0)</f>
        <v>0</v>
      </c>
      <c r="AB29" s="21">
        <f>IF('4-Registro de activos'!$AV29=(AB$3-'3- Datos generales'!$B$4),ROUNDUP(('4-Registro de activos'!$G29*'3- Datos generales'!$B$12*(1+'3- Datos generales'!$B$11)^(AB$3-'3- Datos generales'!$B$4)),0),0)</f>
        <v>0</v>
      </c>
      <c r="AC29" s="21">
        <f>IF('4-Registro de activos'!$AV29=(AC$3-'3- Datos generales'!$B$4),ROUNDUP(('4-Registro de activos'!$G29*'3- Datos generales'!$B$12*(1+'3- Datos generales'!$B$11)^(AC$3-'3- Datos generales'!$B$4)),0),0)</f>
        <v>0</v>
      </c>
      <c r="AD29" s="21">
        <f>IF('4-Registro de activos'!$AV29=(AD$3-'3- Datos generales'!$B$4),ROUNDUP(('4-Registro de activos'!$G29*'3- Datos generales'!$B$12*(1+'3- Datos generales'!$B$11)^(AD$3-'3- Datos generales'!$B$4)),0),0)</f>
        <v>0</v>
      </c>
      <c r="AE29" s="21">
        <f>IF('4-Registro de activos'!$AV29=(AE$3-'3- Datos generales'!$B$4),ROUNDUP(('4-Registro de activos'!$G29*'3- Datos generales'!$B$12*(1+'3- Datos generales'!$B$11)^(AE$3-'3- Datos generales'!$B$4)),0),0)</f>
        <v>0</v>
      </c>
      <c r="AF29" s="21">
        <f>IF('4-Registro de activos'!$AV29=(AF$3-'3- Datos generales'!$B$4),ROUNDUP(('4-Registro de activos'!$G29*'3- Datos generales'!$B$12*(1+'3- Datos generales'!$B$11)^(AF$3-'3- Datos generales'!$B$4)),0),0)</f>
        <v>0</v>
      </c>
      <c r="AG29" s="21">
        <f>IF('4-Registro de activos'!$AV29=(AG$3-'3- Datos generales'!$B$4),ROUNDUP(('4-Registro de activos'!$G29*'3- Datos generales'!$B$12*(1+'3- Datos generales'!$B$11)^(AG$3-'3- Datos generales'!$B$4)),0),0)</f>
        <v>0</v>
      </c>
      <c r="AH29" s="21">
        <f>IF('4-Registro de activos'!$AV29=(AH$3-'3- Datos generales'!$B$4),ROUNDUP(('4-Registro de activos'!$G29*'3- Datos generales'!$B$12*(1+'3- Datos generales'!$B$11)^(AH$3-'3- Datos generales'!$B$4)),0),0)</f>
        <v>0</v>
      </c>
      <c r="AI29" s="21">
        <f>IF('4-Registro de activos'!$AV29=(AI$3-'3- Datos generales'!$B$4),ROUNDUP(('4-Registro de activos'!$G29*'3- Datos generales'!$B$12*(1+'3- Datos generales'!$B$11)^(AI$3-'3- Datos generales'!$B$4)),0),0)</f>
        <v>0</v>
      </c>
      <c r="AJ29" s="21">
        <f>IF('4-Registro de activos'!$AV29=(AJ$3-'3- Datos generales'!$B$4),ROUNDUP(('4-Registro de activos'!$G29*'3- Datos generales'!$B$12*(1+'3- Datos generales'!$B$11)^(AJ$3-'3- Datos generales'!$B$4)),0),0)</f>
        <v>0</v>
      </c>
      <c r="AK29" s="159">
        <f>IF('4-Registro de activos'!$AV29=(AK$3-'3- Datos generales'!$B$4),ROUNDUP(('4-Registro de activos'!$G29*'3- Datos generales'!$B$12*(1+'3- Datos generales'!$B$11)^(AK$3-'3- Datos generales'!$B$4)),0),0)</f>
        <v>0</v>
      </c>
      <c r="AL29" s="22">
        <f>IF('4-Registro de activos'!$AV29&lt;=(AL$3-'3- Datos generales'!$B$4),ROUNDUP((('4-Registro de activos'!$H29*'3- Datos generales'!$B$12)*((1+'3- Datos generales'!$B$11)^(AL$3-'3- Datos generales'!$B$4+'8 -Datos de referencia'!$B$25))),0),0)</f>
        <v>0</v>
      </c>
      <c r="AM29" s="21">
        <f>IF('4-Registro de activos'!$AV29=(AM$3-'3- Datos generales'!$B$4),ROUNDUP((('4-Registro de activos'!$H29*'3- Datos generales'!$B$12)*((1+'3- Datos generales'!$B$11)^(AM$3-'3- Datos generales'!$B$4+'8 -Datos de referencia'!$B$25))),0),0)</f>
        <v>0</v>
      </c>
      <c r="AN29" s="21">
        <f>IF('4-Registro de activos'!$AV29=(AN$3-'3- Datos generales'!$B$4),ROUNDUP((('4-Registro de activos'!$H29*'3- Datos generales'!$B$12)*((1+'3- Datos generales'!$B$11)^(AN$3-'3- Datos generales'!$B$4+'8 -Datos de referencia'!$B$25))),0),0)</f>
        <v>0</v>
      </c>
      <c r="AO29" s="21">
        <f>IF('4-Registro de activos'!$AV29=(AO$3-'3- Datos generales'!$B$4),ROUNDUP((('4-Registro de activos'!$H29*'3- Datos generales'!$B$12)*((1+'3- Datos generales'!$B$11)^(AO$3-'3- Datos generales'!$B$4+'8 -Datos de referencia'!$B$25))),0),0)</f>
        <v>0</v>
      </c>
      <c r="AP29" s="21">
        <f>IF('4-Registro de activos'!$AV29=(AP$3-'3- Datos generales'!$B$4),ROUNDUP((('4-Registro de activos'!$H29*'3- Datos generales'!$B$12)*((1+'3- Datos generales'!$B$11)^(AP$3-'3- Datos generales'!$B$4+'8 -Datos de referencia'!$B$25))),0),0)</f>
        <v>0</v>
      </c>
      <c r="AQ29" s="21">
        <f>IF('4-Registro de activos'!$AV29=(AQ$3-'3- Datos generales'!$B$4),ROUNDUP((('4-Registro de activos'!$H29*'3- Datos generales'!$B$12)*((1+'3- Datos generales'!$B$11)^(AQ$3-'3- Datos generales'!$B$4+'8 -Datos de referencia'!$B$25))),0),0)</f>
        <v>0</v>
      </c>
      <c r="AR29" s="21">
        <f>IF('4-Registro de activos'!$AV29=(AR$3-'3- Datos generales'!$B$4),ROUNDUP((('4-Registro de activos'!$H29*'3- Datos generales'!$B$12)*((1+'3- Datos generales'!$B$11)^(AR$3-'3- Datos generales'!$B$4+'8 -Datos de referencia'!$B$25))),0),0)</f>
        <v>0</v>
      </c>
      <c r="AS29" s="21">
        <f>IF('4-Registro de activos'!$AV29=(AS$3-'3- Datos generales'!$B$4),ROUNDUP((('4-Registro de activos'!$H29*'3- Datos generales'!$B$12)*((1+'3- Datos generales'!$B$11)^(AS$3-'3- Datos generales'!$B$4+'8 -Datos de referencia'!$B$25))),0),0)</f>
        <v>0</v>
      </c>
      <c r="AT29" s="21">
        <f>IF('4-Registro de activos'!$AV29=(AT$3-'3- Datos generales'!$B$4),ROUNDUP((('4-Registro de activos'!$H29*'3- Datos generales'!$B$12)*((1+'3- Datos generales'!$B$11)^(AT$3-'3- Datos generales'!$B$4+'8 -Datos de referencia'!$B$25))),0),0)</f>
        <v>0</v>
      </c>
      <c r="AU29" s="21">
        <f>IF('4-Registro de activos'!$AV29=(AU$3-'3- Datos generales'!$B$4),ROUNDUP((('4-Registro de activos'!$H29*'3- Datos generales'!$B$12)*((1+'3- Datos generales'!$B$11)^(AU$3-'3- Datos generales'!$B$4+'8 -Datos de referencia'!$B$25))),0),0)</f>
        <v>0</v>
      </c>
      <c r="AV29" s="159">
        <f>IF('4-Registro de activos'!$AV29=(AV$3-'3- Datos generales'!$B$4),ROUNDUP((('4-Registro de activos'!$H29*'3- Datos generales'!$B$12)*((1+'3- Datos generales'!$B$11)^(AV$3-'3- Datos generales'!$B$4+'8 -Datos de referencia'!$B$25))),0),0)</f>
        <v>0</v>
      </c>
      <c r="AW29" s="23">
        <f>IF(P29&gt;0,($M29*(1+'3- Datos generales'!$B$5)^('5-Proyección inversiones'!AW$3-'3- Datos generales'!$B$4))*(P29*((1+'3- Datos generales'!$B$11)^(AW$3-'3- Datos generales'!$B$4+'8 -Datos de referencia'!$B$25))),0)</f>
        <v>0</v>
      </c>
      <c r="AX29" s="20">
        <f>IF(Q29&gt;0,($M29*(1+'3- Datos generales'!$B$5)^(AX$3-'3- Datos generales'!$B$4))*(Q29*((1+'3- Datos generales'!$B$11)^('5-Proyección inversiones'!AX$3-'3- Datos generales'!$B$4+'8 -Datos de referencia'!$B$25))),0)</f>
        <v>0</v>
      </c>
      <c r="AY29" s="20">
        <f>IF(R29&gt;0,($M29*(1+'3- Datos generales'!$B$5)^(AY$3-'3- Datos generales'!$B$4))*(R29*((1+'3- Datos generales'!$B$11)^('5-Proyección inversiones'!AY$3-'3- Datos generales'!$B$4+'8 -Datos de referencia'!$B$25))),0)</f>
        <v>0</v>
      </c>
      <c r="AZ29" s="20">
        <f>IF(S29&gt;0,($M29*(1+'3- Datos generales'!$B$5)^(AZ$3-'3- Datos generales'!$B$4))*(S29*((1+'3- Datos generales'!$B$11)^('5-Proyección inversiones'!AZ$3-'3- Datos generales'!$B$4+'8 -Datos de referencia'!$B$25))),0)</f>
        <v>0</v>
      </c>
      <c r="BA29" s="20">
        <f>IF(T29&gt;0,($M29*(1+'3- Datos generales'!$B$5)^(BA$3-'3- Datos generales'!$B$4))*(T29*((1+'3- Datos generales'!$B$11)^('5-Proyección inversiones'!BA$3-'3- Datos generales'!$B$4+'8 -Datos de referencia'!$B$25))),0)</f>
        <v>0</v>
      </c>
      <c r="BB29" s="20">
        <f>IF(U29&gt;0,($M29*(1+'3- Datos generales'!$B$5)^(BB$3-'3- Datos generales'!$B$4))*(U29*((1+'3- Datos generales'!$B$11)^('5-Proyección inversiones'!BB$3-'3- Datos generales'!$B$4+'8 -Datos de referencia'!$B$25))),0)</f>
        <v>0</v>
      </c>
      <c r="BC29" s="20">
        <f>IF(V29&gt;0,($M29*(1+'3- Datos generales'!$B$5)^(BC$3-'3- Datos generales'!$B$4))*(V29*((1+'3- Datos generales'!$B$11)^('5-Proyección inversiones'!BC$3-'3- Datos generales'!$B$4+'8 -Datos de referencia'!$B$25))),0)</f>
        <v>0</v>
      </c>
      <c r="BD29" s="20">
        <f>IF(W29&gt;0,($M29*(1+'3- Datos generales'!$B$5)^(BD$3-'3- Datos generales'!$B$4))*(W29*((1+'3- Datos generales'!$B$11)^('5-Proyección inversiones'!BD$3-'3- Datos generales'!$B$4+'8 -Datos de referencia'!$B$25))),0)</f>
        <v>0</v>
      </c>
      <c r="BE29" s="20">
        <f>IF(X29&gt;0,($M29*(1+'3- Datos generales'!$B$5)^(BE$3-'3- Datos generales'!$B$4))*(X29*((1+'3- Datos generales'!$B$11)^('5-Proyección inversiones'!BE$3-'3- Datos generales'!$B$4+'8 -Datos de referencia'!$B$25))),0)</f>
        <v>0</v>
      </c>
      <c r="BF29" s="20">
        <f>IF(Y29&gt;0,($M29*(1+'3- Datos generales'!$B$5)^(BF$3-'3- Datos generales'!$B$4))*(Y29*((1+'3- Datos generales'!$B$11)^('5-Proyección inversiones'!BF$3-'3- Datos generales'!$B$4+'8 -Datos de referencia'!$B$25))),0)</f>
        <v>0</v>
      </c>
      <c r="BG29" s="155">
        <f>IF(Z29&gt;0,($M29*(1+'3- Datos generales'!$B$5)^(BG$3-'3- Datos generales'!$B$4))*(Z29*((1+'3- Datos generales'!$B$11)^('5-Proyección inversiones'!BG$3-'3- Datos generales'!$B$4+'8 -Datos de referencia'!$B$25))),0)</f>
        <v>0</v>
      </c>
      <c r="BH29" s="23">
        <f>IF(AA29&gt;0,($N29*(1+'3- Datos generales'!$B$5)^(BH$3-'3- Datos generales'!$B$4))*(AA29*((1+'3- Datos generales'!$B$11)^('5-Proyección inversiones'!BH$3-'3- Datos generales'!$B$4+'8 -Datos de referencia'!$B$25))),0)</f>
        <v>0</v>
      </c>
      <c r="BI29" s="20">
        <f>IF(AB29&gt;0,$N29*((1+'3- Datos generales'!$B$5)^(BI$3-'3- Datos generales'!$B$4))*(AB29*((1+'3- Datos generales'!$B$11)^('5-Proyección inversiones'!BI$3-'3- Datos generales'!$B$4+'8 -Datos de referencia'!$B$25))),0)</f>
        <v>0</v>
      </c>
      <c r="BJ29" s="20">
        <f>IF(AC29&gt;0,$N29*((1+'3- Datos generales'!$B$5)^(BJ$3-'3- Datos generales'!$B$4))*(AC29*((1+'3- Datos generales'!$B$11)^('5-Proyección inversiones'!BJ$3-'3- Datos generales'!$B$4+'8 -Datos de referencia'!$B$25))),0)</f>
        <v>0</v>
      </c>
      <c r="BK29" s="20">
        <f>IF(AD29&gt;0,$N29*((1+'3- Datos generales'!$B$5)^(BK$3-'3- Datos generales'!$B$4))*(AD29*((1+'3- Datos generales'!$B$11)^('5-Proyección inversiones'!BK$3-'3- Datos generales'!$B$4+'8 -Datos de referencia'!$B$25))),0)</f>
        <v>0</v>
      </c>
      <c r="BL29" s="20">
        <f>IF(AE29&gt;0,$N29*((1+'3- Datos generales'!$B$5)^(BL$3-'3- Datos generales'!$B$4))*(AE29*((1+'3- Datos generales'!$B$11)^('5-Proyección inversiones'!BL$3-'3- Datos generales'!$B$4+'8 -Datos de referencia'!$B$25))),0)</f>
        <v>0</v>
      </c>
      <c r="BM29" s="20">
        <f>IF(AF29&gt;0,$N29*((1+'3- Datos generales'!$B$5)^(BM$3-'3- Datos generales'!$B$4))*(AF29*((1+'3- Datos generales'!$B$11)^('5-Proyección inversiones'!BM$3-'3- Datos generales'!$B$4+'8 -Datos de referencia'!$B$25))),0)</f>
        <v>0</v>
      </c>
      <c r="BN29" s="20">
        <f>IF(AG29&gt;0,$N29*((1+'3- Datos generales'!$B$5)^(BN$3-'3- Datos generales'!$B$4))*(AG29*((1+'3- Datos generales'!$B$11)^('5-Proyección inversiones'!BN$3-'3- Datos generales'!$B$4+'8 -Datos de referencia'!$B$25))),0)</f>
        <v>0</v>
      </c>
      <c r="BO29" s="20">
        <f>IF(AH29&gt;0,$N29*((1+'3- Datos generales'!$B$5)^(BO$3-'3- Datos generales'!$B$4))*(AH29*((1+'3- Datos generales'!$B$11)^('5-Proyección inversiones'!BO$3-'3- Datos generales'!$B$4+'8 -Datos de referencia'!$B$25))),0)</f>
        <v>0</v>
      </c>
      <c r="BP29" s="20">
        <f>IF(AI29&gt;0,$N29*((1+'3- Datos generales'!$B$5)^(BP$3-'3- Datos generales'!$B$4))*(AI29*((1+'3- Datos generales'!$B$11)^('5-Proyección inversiones'!BP$3-'3- Datos generales'!$B$4+'8 -Datos de referencia'!$B$25))),0)</f>
        <v>0</v>
      </c>
      <c r="BQ29" s="20">
        <f>IF(AJ29&gt;0,$N29*((1+'3- Datos generales'!$B$5)^(BQ$3-'3- Datos generales'!$B$4))*(AJ29*((1+'3- Datos generales'!$B$11)^('5-Proyección inversiones'!BQ$3-'3- Datos generales'!$B$4+'8 -Datos de referencia'!$B$25))),0)</f>
        <v>0</v>
      </c>
      <c r="BR29" s="155">
        <f>IF(AK29&gt;0,$N29*((1+'3- Datos generales'!$B$5)^(BR$3-'3- Datos generales'!$B$4))*(AK29*((1+'3- Datos generales'!$B$11)^('5-Proyección inversiones'!BR$3-'3- Datos generales'!$B$4+'8 -Datos de referencia'!$B$25))),0)</f>
        <v>0</v>
      </c>
      <c r="BS29" s="23">
        <f>IF(AL29&gt;0,AL29*($O29*(1+'3- Datos generales'!$B$5)^(BH$3-'3- Datos generales'!$B$4)),0)</f>
        <v>0</v>
      </c>
      <c r="BT29" s="20">
        <f>IF(AM29&gt;0,AM29*($O29*(1+'3- Datos generales'!$B$5)^(BT$3-'3- Datos generales'!$B$4)),0)</f>
        <v>0</v>
      </c>
      <c r="BU29" s="20">
        <f>IF(AN29&gt;0,AN29*($O29*(1+'3- Datos generales'!$B$5)^(BU$3-'3- Datos generales'!$B$4)),0)</f>
        <v>0</v>
      </c>
      <c r="BV29" s="20">
        <f>IF(AO29&gt;0,AO29*($O29*(1+'3- Datos generales'!$B$5)^(BV$3-'3- Datos generales'!$B$4)),0)</f>
        <v>0</v>
      </c>
      <c r="BW29" s="20">
        <f>IF(AP29&gt;0,AP29*($O29*(1+'3- Datos generales'!$B$5)^(BW$3-'3- Datos generales'!$B$4)),0)</f>
        <v>0</v>
      </c>
      <c r="BX29" s="20">
        <f>IF(AQ29&gt;0,AQ29*($O29*(1+'3- Datos generales'!$B$5)^(BX$3-'3- Datos generales'!$B$4)),0)</f>
        <v>0</v>
      </c>
      <c r="BY29" s="20">
        <f>IF(AR29&gt;0,AR29*($O29*(1+'3- Datos generales'!$B$5)^(BY$3-'3- Datos generales'!$B$4)),0)</f>
        <v>0</v>
      </c>
      <c r="BZ29" s="20">
        <f>IF(AS29&gt;0,AS29*($O29*(1+'3- Datos generales'!$B$5)^(BZ$3-'3- Datos generales'!$B$4)),0)</f>
        <v>0</v>
      </c>
      <c r="CA29" s="20">
        <f>IF(AT29&gt;0,AT29*($O29*(1+'3- Datos generales'!$B$5)^(CA$3-'3- Datos generales'!$B$4)),0)</f>
        <v>0</v>
      </c>
      <c r="CB29" s="20">
        <f>IF(AU29&gt;0,AU29*($O29*(1+'3- Datos generales'!$B$5)^(CB$3-'3- Datos generales'!$B$4)),0)</f>
        <v>0</v>
      </c>
      <c r="CC29" s="155">
        <f>IF(AV29&gt;0,AV29*($O29*(1+'3- Datos generales'!$B$5)^(CC$3-'3- Datos generales'!$B$4)),0)</f>
        <v>0</v>
      </c>
    </row>
    <row r="30" spans="1:81" x14ac:dyDescent="0.25">
      <c r="A30" s="38"/>
      <c r="B30" s="14"/>
      <c r="C30" s="14">
        <f>'4-Registro de activos'!C30</f>
        <v>0</v>
      </c>
      <c r="D30" s="14">
        <f>'4-Registro de activos'!D30</f>
        <v>0</v>
      </c>
      <c r="E30" s="14">
        <f>'4-Registro de activos'!E30</f>
        <v>0</v>
      </c>
      <c r="F30" s="14">
        <f>'4-Registro de activos'!F30</f>
        <v>0</v>
      </c>
      <c r="G30" s="14">
        <f>'4-Registro de activos'!G30</f>
        <v>0</v>
      </c>
      <c r="H30" s="26">
        <f>'4-Registro de activos'!H30</f>
        <v>0</v>
      </c>
      <c r="I30" s="15" t="str">
        <f>'4-Registro de activos'!AV30</f>
        <v>n/a</v>
      </c>
      <c r="J30" s="14" t="str">
        <f>'4-Registro de activos'!AW30</f>
        <v>Bajo Riesgo</v>
      </c>
      <c r="K30" s="14" t="str">
        <f>'4-Registro de activos'!AX30</f>
        <v>n/a</v>
      </c>
      <c r="L30" s="14" t="str">
        <f>'4-Registro de activos'!AY30</f>
        <v>n/a</v>
      </c>
      <c r="M30" s="66">
        <f>IF('4-Registro de activos'!K30="Sistema no mejorado",AVERAGE('3- Datos generales'!$D$20:$D$21),0)</f>
        <v>0</v>
      </c>
      <c r="N30" s="20" t="str">
        <f>IF('4-Registro de activos'!K30="Sistema no mejorado",0,IF('4-Registro de activos'!I30="sin dato","n/a",IF('4-Registro de activos'!I30="otro","n/a",VLOOKUP('4-Registro de activos'!I30,'3- Datos generales'!$A$23:$D$24,4,0))))</f>
        <v>n/a</v>
      </c>
      <c r="O30" s="155" t="str">
        <f>IF('4-Registro de activos'!K30="Sistema no mejorado",0,IF('4-Registro de activos'!I30="sin dato","n/a",IF('4-Registro de activos'!I30="otro","n/a",VLOOKUP('4-Registro de activos'!I30,'3- Datos generales'!$A$26:$D$27,4,0))))</f>
        <v>n/a</v>
      </c>
      <c r="P30" s="22">
        <f>IF('4-Registro de activos'!$AY30="Nueva Construccion",ROUNDUP(('4-Registro de activos'!$G30*'3- Datos generales'!$B$12*(1+'3- Datos generales'!$B$11)^(P$3-'3- Datos generales'!$B$4)),0),0)</f>
        <v>0</v>
      </c>
      <c r="Q30" s="21">
        <f>IF('4-Registro de activos'!$AY30="Nueva Construccion",IF($P30&gt;0,0,ROUNDUP(('4-Registro de activos'!$G30*'3- Datos generales'!$B$12*(1+'3- Datos generales'!$B$11)^(Q$3-'3- Datos generales'!$B$4)),0)),0)</f>
        <v>0</v>
      </c>
      <c r="R30" s="21">
        <f>IF('4-Registro de activos'!$AY30="Nueva Construccion",IF($P30&gt;0,0,ROUNDUP(('4-Registro de activos'!$G30*'3- Datos generales'!$B$12*(1+'3- Datos generales'!$B$11)^(R$3-'3- Datos generales'!$B$4)),0)),0)</f>
        <v>0</v>
      </c>
      <c r="S30" s="21">
        <f>IF('4-Registro de activos'!$AY30="Nueva Construccion",IF($P30&gt;0,0,ROUNDUP(('4-Registro de activos'!$G30*'3- Datos generales'!$B$12*(1+'3- Datos generales'!$B$11)^(S$3-'3- Datos generales'!$B$4)),0)),0)</f>
        <v>0</v>
      </c>
      <c r="T30" s="21">
        <f>IF('4-Registro de activos'!$AY30="Nueva Construccion",IF($P30&gt;0,0,ROUNDUP(('4-Registro de activos'!$G30*'3- Datos generales'!$B$12*(1+'3- Datos generales'!$B$11)^(T$3-'3- Datos generales'!$B$4)),0)),0)</f>
        <v>0</v>
      </c>
      <c r="U30" s="21">
        <f>IF('4-Registro de activos'!$AY30="Nueva Construccion",IF($P30&gt;0,0,ROUNDUP(('4-Registro de activos'!$G30*'3- Datos generales'!$B$12*(1+'3- Datos generales'!$B$11)^(U$3-'3- Datos generales'!$B$4)),0)),0)</f>
        <v>0</v>
      </c>
      <c r="V30" s="21">
        <f>IF('4-Registro de activos'!$AY30="Nueva Construccion",IF($P30&gt;0,0,ROUNDUP(('4-Registro de activos'!$G30*'3- Datos generales'!$B$12*(1+'3- Datos generales'!$B$11)^(V$3-'3- Datos generales'!$B$4)),0)),0)</f>
        <v>0</v>
      </c>
      <c r="W30" s="21">
        <f>IF('4-Registro de activos'!$AY30="Nueva Construccion",IF($P30&gt;0,0,ROUNDUP(('4-Registro de activos'!$G30*'3- Datos generales'!$B$12*(1+'3- Datos generales'!$B$11)^(W$3-'3- Datos generales'!$B$4)),0)),0)</f>
        <v>0</v>
      </c>
      <c r="X30" s="21">
        <f>IF('4-Registro de activos'!$AY30="Nueva Construccion",IF($P30&gt;0,0,ROUNDUP(('4-Registro de activos'!$G30*'3- Datos generales'!$B$12*(1+'3- Datos generales'!$B$11)^(X$3-'3- Datos generales'!$B$4)),0)),0)</f>
        <v>0</v>
      </c>
      <c r="Y30" s="21">
        <f>IF('4-Registro de activos'!$AY30="Nueva Construccion",IF($P30&gt;0,0,ROUNDUP(('4-Registro de activos'!$G30*'3- Datos generales'!$B$12*(1+'3- Datos generales'!$B$11)^(Y$3-'3- Datos generales'!$B$4)),0)),0)</f>
        <v>0</v>
      </c>
      <c r="Z30" s="159">
        <f>IF('4-Registro de activos'!$AY30="Nueva Construccion",IF($P30&gt;0,0,ROUNDUP(('4-Registro de activos'!$G30*'3- Datos generales'!$B$12*(1+'3- Datos generales'!$B$11)^(Z$3-'3- Datos generales'!$B$4)),0)),0)</f>
        <v>0</v>
      </c>
      <c r="AA30" s="22">
        <f>IF('4-Registro de activos'!$AV30&lt;=(AA$3-'3- Datos generales'!$B$4),ROUNDUP(('4-Registro de activos'!$G30*'3- Datos generales'!$B$12*(1+'3- Datos generales'!$B$11)^(AA$3-'3- Datos generales'!$B$4)),0),0)</f>
        <v>0</v>
      </c>
      <c r="AB30" s="21">
        <f>IF('4-Registro de activos'!$AV30=(AB$3-'3- Datos generales'!$B$4),ROUNDUP(('4-Registro de activos'!$G30*'3- Datos generales'!$B$12*(1+'3- Datos generales'!$B$11)^(AB$3-'3- Datos generales'!$B$4)),0),0)</f>
        <v>0</v>
      </c>
      <c r="AC30" s="21">
        <f>IF('4-Registro de activos'!$AV30=(AC$3-'3- Datos generales'!$B$4),ROUNDUP(('4-Registro de activos'!$G30*'3- Datos generales'!$B$12*(1+'3- Datos generales'!$B$11)^(AC$3-'3- Datos generales'!$B$4)),0),0)</f>
        <v>0</v>
      </c>
      <c r="AD30" s="21">
        <f>IF('4-Registro de activos'!$AV30=(AD$3-'3- Datos generales'!$B$4),ROUNDUP(('4-Registro de activos'!$G30*'3- Datos generales'!$B$12*(1+'3- Datos generales'!$B$11)^(AD$3-'3- Datos generales'!$B$4)),0),0)</f>
        <v>0</v>
      </c>
      <c r="AE30" s="21">
        <f>IF('4-Registro de activos'!$AV30=(AE$3-'3- Datos generales'!$B$4),ROUNDUP(('4-Registro de activos'!$G30*'3- Datos generales'!$B$12*(1+'3- Datos generales'!$B$11)^(AE$3-'3- Datos generales'!$B$4)),0),0)</f>
        <v>0</v>
      </c>
      <c r="AF30" s="21">
        <f>IF('4-Registro de activos'!$AV30=(AF$3-'3- Datos generales'!$B$4),ROUNDUP(('4-Registro de activos'!$G30*'3- Datos generales'!$B$12*(1+'3- Datos generales'!$B$11)^(AF$3-'3- Datos generales'!$B$4)),0),0)</f>
        <v>0</v>
      </c>
      <c r="AG30" s="21">
        <f>IF('4-Registro de activos'!$AV30=(AG$3-'3- Datos generales'!$B$4),ROUNDUP(('4-Registro de activos'!$G30*'3- Datos generales'!$B$12*(1+'3- Datos generales'!$B$11)^(AG$3-'3- Datos generales'!$B$4)),0),0)</f>
        <v>0</v>
      </c>
      <c r="AH30" s="21">
        <f>IF('4-Registro de activos'!$AV30=(AH$3-'3- Datos generales'!$B$4),ROUNDUP(('4-Registro de activos'!$G30*'3- Datos generales'!$B$12*(1+'3- Datos generales'!$B$11)^(AH$3-'3- Datos generales'!$B$4)),0),0)</f>
        <v>0</v>
      </c>
      <c r="AI30" s="21">
        <f>IF('4-Registro de activos'!$AV30=(AI$3-'3- Datos generales'!$B$4),ROUNDUP(('4-Registro de activos'!$G30*'3- Datos generales'!$B$12*(1+'3- Datos generales'!$B$11)^(AI$3-'3- Datos generales'!$B$4)),0),0)</f>
        <v>0</v>
      </c>
      <c r="AJ30" s="21">
        <f>IF('4-Registro de activos'!$AV30=(AJ$3-'3- Datos generales'!$B$4),ROUNDUP(('4-Registro de activos'!$G30*'3- Datos generales'!$B$12*(1+'3- Datos generales'!$B$11)^(AJ$3-'3- Datos generales'!$B$4)),0),0)</f>
        <v>0</v>
      </c>
      <c r="AK30" s="159">
        <f>IF('4-Registro de activos'!$AV30=(AK$3-'3- Datos generales'!$B$4),ROUNDUP(('4-Registro de activos'!$G30*'3- Datos generales'!$B$12*(1+'3- Datos generales'!$B$11)^(AK$3-'3- Datos generales'!$B$4)),0),0)</f>
        <v>0</v>
      </c>
      <c r="AL30" s="22">
        <f>IF('4-Registro de activos'!$AV30&lt;=(AL$3-'3- Datos generales'!$B$4),ROUNDUP((('4-Registro de activos'!$H30*'3- Datos generales'!$B$12)*((1+'3- Datos generales'!$B$11)^(AL$3-'3- Datos generales'!$B$4+'8 -Datos de referencia'!$B$25))),0),0)</f>
        <v>0</v>
      </c>
      <c r="AM30" s="21">
        <f>IF('4-Registro de activos'!$AV30=(AM$3-'3- Datos generales'!$B$4),ROUNDUP((('4-Registro de activos'!$H30*'3- Datos generales'!$B$12)*((1+'3- Datos generales'!$B$11)^(AM$3-'3- Datos generales'!$B$4+'8 -Datos de referencia'!$B$25))),0),0)</f>
        <v>0</v>
      </c>
      <c r="AN30" s="21">
        <f>IF('4-Registro de activos'!$AV30=(AN$3-'3- Datos generales'!$B$4),ROUNDUP((('4-Registro de activos'!$H30*'3- Datos generales'!$B$12)*((1+'3- Datos generales'!$B$11)^(AN$3-'3- Datos generales'!$B$4+'8 -Datos de referencia'!$B$25))),0),0)</f>
        <v>0</v>
      </c>
      <c r="AO30" s="21">
        <f>IF('4-Registro de activos'!$AV30=(AO$3-'3- Datos generales'!$B$4),ROUNDUP((('4-Registro de activos'!$H30*'3- Datos generales'!$B$12)*((1+'3- Datos generales'!$B$11)^(AO$3-'3- Datos generales'!$B$4+'8 -Datos de referencia'!$B$25))),0),0)</f>
        <v>0</v>
      </c>
      <c r="AP30" s="21">
        <f>IF('4-Registro de activos'!$AV30=(AP$3-'3- Datos generales'!$B$4),ROUNDUP((('4-Registro de activos'!$H30*'3- Datos generales'!$B$12)*((1+'3- Datos generales'!$B$11)^(AP$3-'3- Datos generales'!$B$4+'8 -Datos de referencia'!$B$25))),0),0)</f>
        <v>0</v>
      </c>
      <c r="AQ30" s="21">
        <f>IF('4-Registro de activos'!$AV30=(AQ$3-'3- Datos generales'!$B$4),ROUNDUP((('4-Registro de activos'!$H30*'3- Datos generales'!$B$12)*((1+'3- Datos generales'!$B$11)^(AQ$3-'3- Datos generales'!$B$4+'8 -Datos de referencia'!$B$25))),0),0)</f>
        <v>0</v>
      </c>
      <c r="AR30" s="21">
        <f>IF('4-Registro de activos'!$AV30=(AR$3-'3- Datos generales'!$B$4),ROUNDUP((('4-Registro de activos'!$H30*'3- Datos generales'!$B$12)*((1+'3- Datos generales'!$B$11)^(AR$3-'3- Datos generales'!$B$4+'8 -Datos de referencia'!$B$25))),0),0)</f>
        <v>0</v>
      </c>
      <c r="AS30" s="21">
        <f>IF('4-Registro de activos'!$AV30=(AS$3-'3- Datos generales'!$B$4),ROUNDUP((('4-Registro de activos'!$H30*'3- Datos generales'!$B$12)*((1+'3- Datos generales'!$B$11)^(AS$3-'3- Datos generales'!$B$4+'8 -Datos de referencia'!$B$25))),0),0)</f>
        <v>0</v>
      </c>
      <c r="AT30" s="21">
        <f>IF('4-Registro de activos'!$AV30=(AT$3-'3- Datos generales'!$B$4),ROUNDUP((('4-Registro de activos'!$H30*'3- Datos generales'!$B$12)*((1+'3- Datos generales'!$B$11)^(AT$3-'3- Datos generales'!$B$4+'8 -Datos de referencia'!$B$25))),0),0)</f>
        <v>0</v>
      </c>
      <c r="AU30" s="21">
        <f>IF('4-Registro de activos'!$AV30=(AU$3-'3- Datos generales'!$B$4),ROUNDUP((('4-Registro de activos'!$H30*'3- Datos generales'!$B$12)*((1+'3- Datos generales'!$B$11)^(AU$3-'3- Datos generales'!$B$4+'8 -Datos de referencia'!$B$25))),0),0)</f>
        <v>0</v>
      </c>
      <c r="AV30" s="159">
        <f>IF('4-Registro de activos'!$AV30=(AV$3-'3- Datos generales'!$B$4),ROUNDUP((('4-Registro de activos'!$H30*'3- Datos generales'!$B$12)*((1+'3- Datos generales'!$B$11)^(AV$3-'3- Datos generales'!$B$4+'8 -Datos de referencia'!$B$25))),0),0)</f>
        <v>0</v>
      </c>
      <c r="AW30" s="23">
        <f>IF(P30&gt;0,($M30*(1+'3- Datos generales'!$B$5)^('5-Proyección inversiones'!AW$3-'3- Datos generales'!$B$4))*(P30*((1+'3- Datos generales'!$B$11)^(AW$3-'3- Datos generales'!$B$4+'8 -Datos de referencia'!$B$25))),0)</f>
        <v>0</v>
      </c>
      <c r="AX30" s="20">
        <f>IF(Q30&gt;0,($M30*(1+'3- Datos generales'!$B$5)^(AX$3-'3- Datos generales'!$B$4))*(Q30*((1+'3- Datos generales'!$B$11)^('5-Proyección inversiones'!AX$3-'3- Datos generales'!$B$4+'8 -Datos de referencia'!$B$25))),0)</f>
        <v>0</v>
      </c>
      <c r="AY30" s="20">
        <f>IF(R30&gt;0,($M30*(1+'3- Datos generales'!$B$5)^(AY$3-'3- Datos generales'!$B$4))*(R30*((1+'3- Datos generales'!$B$11)^('5-Proyección inversiones'!AY$3-'3- Datos generales'!$B$4+'8 -Datos de referencia'!$B$25))),0)</f>
        <v>0</v>
      </c>
      <c r="AZ30" s="20">
        <f>IF(S30&gt;0,($M30*(1+'3- Datos generales'!$B$5)^(AZ$3-'3- Datos generales'!$B$4))*(S30*((1+'3- Datos generales'!$B$11)^('5-Proyección inversiones'!AZ$3-'3- Datos generales'!$B$4+'8 -Datos de referencia'!$B$25))),0)</f>
        <v>0</v>
      </c>
      <c r="BA30" s="20">
        <f>IF(T30&gt;0,($M30*(1+'3- Datos generales'!$B$5)^(BA$3-'3- Datos generales'!$B$4))*(T30*((1+'3- Datos generales'!$B$11)^('5-Proyección inversiones'!BA$3-'3- Datos generales'!$B$4+'8 -Datos de referencia'!$B$25))),0)</f>
        <v>0</v>
      </c>
      <c r="BB30" s="20">
        <f>IF(U30&gt;0,($M30*(1+'3- Datos generales'!$B$5)^(BB$3-'3- Datos generales'!$B$4))*(U30*((1+'3- Datos generales'!$B$11)^('5-Proyección inversiones'!BB$3-'3- Datos generales'!$B$4+'8 -Datos de referencia'!$B$25))),0)</f>
        <v>0</v>
      </c>
      <c r="BC30" s="20">
        <f>IF(V30&gt;0,($M30*(1+'3- Datos generales'!$B$5)^(BC$3-'3- Datos generales'!$B$4))*(V30*((1+'3- Datos generales'!$B$11)^('5-Proyección inversiones'!BC$3-'3- Datos generales'!$B$4+'8 -Datos de referencia'!$B$25))),0)</f>
        <v>0</v>
      </c>
      <c r="BD30" s="20">
        <f>IF(W30&gt;0,($M30*(1+'3- Datos generales'!$B$5)^(BD$3-'3- Datos generales'!$B$4))*(W30*((1+'3- Datos generales'!$B$11)^('5-Proyección inversiones'!BD$3-'3- Datos generales'!$B$4+'8 -Datos de referencia'!$B$25))),0)</f>
        <v>0</v>
      </c>
      <c r="BE30" s="20">
        <f>IF(X30&gt;0,($M30*(1+'3- Datos generales'!$B$5)^(BE$3-'3- Datos generales'!$B$4))*(X30*((1+'3- Datos generales'!$B$11)^('5-Proyección inversiones'!BE$3-'3- Datos generales'!$B$4+'8 -Datos de referencia'!$B$25))),0)</f>
        <v>0</v>
      </c>
      <c r="BF30" s="20">
        <f>IF(Y30&gt;0,($M30*(1+'3- Datos generales'!$B$5)^(BF$3-'3- Datos generales'!$B$4))*(Y30*((1+'3- Datos generales'!$B$11)^('5-Proyección inversiones'!BF$3-'3- Datos generales'!$B$4+'8 -Datos de referencia'!$B$25))),0)</f>
        <v>0</v>
      </c>
      <c r="BG30" s="155">
        <f>IF(Z30&gt;0,($M30*(1+'3- Datos generales'!$B$5)^(BG$3-'3- Datos generales'!$B$4))*(Z30*((1+'3- Datos generales'!$B$11)^('5-Proyección inversiones'!BG$3-'3- Datos generales'!$B$4+'8 -Datos de referencia'!$B$25))),0)</f>
        <v>0</v>
      </c>
      <c r="BH30" s="23">
        <f>IF(AA30&gt;0,($N30*(1+'3- Datos generales'!$B$5)^(BH$3-'3- Datos generales'!$B$4))*(AA30*((1+'3- Datos generales'!$B$11)^('5-Proyección inversiones'!BH$3-'3- Datos generales'!$B$4+'8 -Datos de referencia'!$B$25))),0)</f>
        <v>0</v>
      </c>
      <c r="BI30" s="20">
        <f>IF(AB30&gt;0,$N30*((1+'3- Datos generales'!$B$5)^(BI$3-'3- Datos generales'!$B$4))*(AB30*((1+'3- Datos generales'!$B$11)^('5-Proyección inversiones'!BI$3-'3- Datos generales'!$B$4+'8 -Datos de referencia'!$B$25))),0)</f>
        <v>0</v>
      </c>
      <c r="BJ30" s="20">
        <f>IF(AC30&gt;0,$N30*((1+'3- Datos generales'!$B$5)^(BJ$3-'3- Datos generales'!$B$4))*(AC30*((1+'3- Datos generales'!$B$11)^('5-Proyección inversiones'!BJ$3-'3- Datos generales'!$B$4+'8 -Datos de referencia'!$B$25))),0)</f>
        <v>0</v>
      </c>
      <c r="BK30" s="20">
        <f>IF(AD30&gt;0,$N30*((1+'3- Datos generales'!$B$5)^(BK$3-'3- Datos generales'!$B$4))*(AD30*((1+'3- Datos generales'!$B$11)^('5-Proyección inversiones'!BK$3-'3- Datos generales'!$B$4+'8 -Datos de referencia'!$B$25))),0)</f>
        <v>0</v>
      </c>
      <c r="BL30" s="20">
        <f>IF(AE30&gt;0,$N30*((1+'3- Datos generales'!$B$5)^(BL$3-'3- Datos generales'!$B$4))*(AE30*((1+'3- Datos generales'!$B$11)^('5-Proyección inversiones'!BL$3-'3- Datos generales'!$B$4+'8 -Datos de referencia'!$B$25))),0)</f>
        <v>0</v>
      </c>
      <c r="BM30" s="20">
        <f>IF(AF30&gt;0,$N30*((1+'3- Datos generales'!$B$5)^(BM$3-'3- Datos generales'!$B$4))*(AF30*((1+'3- Datos generales'!$B$11)^('5-Proyección inversiones'!BM$3-'3- Datos generales'!$B$4+'8 -Datos de referencia'!$B$25))),0)</f>
        <v>0</v>
      </c>
      <c r="BN30" s="20">
        <f>IF(AG30&gt;0,$N30*((1+'3- Datos generales'!$B$5)^(BN$3-'3- Datos generales'!$B$4))*(AG30*((1+'3- Datos generales'!$B$11)^('5-Proyección inversiones'!BN$3-'3- Datos generales'!$B$4+'8 -Datos de referencia'!$B$25))),0)</f>
        <v>0</v>
      </c>
      <c r="BO30" s="20">
        <f>IF(AH30&gt;0,$N30*((1+'3- Datos generales'!$B$5)^(BO$3-'3- Datos generales'!$B$4))*(AH30*((1+'3- Datos generales'!$B$11)^('5-Proyección inversiones'!BO$3-'3- Datos generales'!$B$4+'8 -Datos de referencia'!$B$25))),0)</f>
        <v>0</v>
      </c>
      <c r="BP30" s="20">
        <f>IF(AI30&gt;0,$N30*((1+'3- Datos generales'!$B$5)^(BP$3-'3- Datos generales'!$B$4))*(AI30*((1+'3- Datos generales'!$B$11)^('5-Proyección inversiones'!BP$3-'3- Datos generales'!$B$4+'8 -Datos de referencia'!$B$25))),0)</f>
        <v>0</v>
      </c>
      <c r="BQ30" s="20">
        <f>IF(AJ30&gt;0,$N30*((1+'3- Datos generales'!$B$5)^(BQ$3-'3- Datos generales'!$B$4))*(AJ30*((1+'3- Datos generales'!$B$11)^('5-Proyección inversiones'!BQ$3-'3- Datos generales'!$B$4+'8 -Datos de referencia'!$B$25))),0)</f>
        <v>0</v>
      </c>
      <c r="BR30" s="155">
        <f>IF(AK30&gt;0,$N30*((1+'3- Datos generales'!$B$5)^(BR$3-'3- Datos generales'!$B$4))*(AK30*((1+'3- Datos generales'!$B$11)^('5-Proyección inversiones'!BR$3-'3- Datos generales'!$B$4+'8 -Datos de referencia'!$B$25))),0)</f>
        <v>0</v>
      </c>
      <c r="BS30" s="23">
        <f>IF(AL30&gt;0,AL30*($O30*(1+'3- Datos generales'!$B$5)^(BH$3-'3- Datos generales'!$B$4)),0)</f>
        <v>0</v>
      </c>
      <c r="BT30" s="20">
        <f>IF(AM30&gt;0,AM30*($O30*(1+'3- Datos generales'!$B$5)^(BT$3-'3- Datos generales'!$B$4)),0)</f>
        <v>0</v>
      </c>
      <c r="BU30" s="20">
        <f>IF(AN30&gt;0,AN30*($O30*(1+'3- Datos generales'!$B$5)^(BU$3-'3- Datos generales'!$B$4)),0)</f>
        <v>0</v>
      </c>
      <c r="BV30" s="20">
        <f>IF(AO30&gt;0,AO30*($O30*(1+'3- Datos generales'!$B$5)^(BV$3-'3- Datos generales'!$B$4)),0)</f>
        <v>0</v>
      </c>
      <c r="BW30" s="20">
        <f>IF(AP30&gt;0,AP30*($O30*(1+'3- Datos generales'!$B$5)^(BW$3-'3- Datos generales'!$B$4)),0)</f>
        <v>0</v>
      </c>
      <c r="BX30" s="20">
        <f>IF(AQ30&gt;0,AQ30*($O30*(1+'3- Datos generales'!$B$5)^(BX$3-'3- Datos generales'!$B$4)),0)</f>
        <v>0</v>
      </c>
      <c r="BY30" s="20">
        <f>IF(AR30&gt;0,AR30*($O30*(1+'3- Datos generales'!$B$5)^(BY$3-'3- Datos generales'!$B$4)),0)</f>
        <v>0</v>
      </c>
      <c r="BZ30" s="20">
        <f>IF(AS30&gt;0,AS30*($O30*(1+'3- Datos generales'!$B$5)^(BZ$3-'3- Datos generales'!$B$4)),0)</f>
        <v>0</v>
      </c>
      <c r="CA30" s="20">
        <f>IF(AT30&gt;0,AT30*($O30*(1+'3- Datos generales'!$B$5)^(CA$3-'3- Datos generales'!$B$4)),0)</f>
        <v>0</v>
      </c>
      <c r="CB30" s="20">
        <f>IF(AU30&gt;0,AU30*($O30*(1+'3- Datos generales'!$B$5)^(CB$3-'3- Datos generales'!$B$4)),0)</f>
        <v>0</v>
      </c>
      <c r="CC30" s="155">
        <f>IF(AV30&gt;0,AV30*($O30*(1+'3- Datos generales'!$B$5)^(CC$3-'3- Datos generales'!$B$4)),0)</f>
        <v>0</v>
      </c>
    </row>
    <row r="31" spans="1:81" x14ac:dyDescent="0.25">
      <c r="A31" s="38"/>
      <c r="B31" s="14"/>
      <c r="C31" s="14">
        <f>'4-Registro de activos'!C31</f>
        <v>0</v>
      </c>
      <c r="D31" s="14">
        <f>'4-Registro de activos'!D31</f>
        <v>0</v>
      </c>
      <c r="E31" s="14">
        <f>'4-Registro de activos'!E31</f>
        <v>0</v>
      </c>
      <c r="F31" s="14">
        <f>'4-Registro de activos'!F31</f>
        <v>0</v>
      </c>
      <c r="G31" s="14">
        <f>'4-Registro de activos'!G31</f>
        <v>0</v>
      </c>
      <c r="H31" s="26">
        <f>'4-Registro de activos'!H31</f>
        <v>0</v>
      </c>
      <c r="I31" s="15" t="str">
        <f>'4-Registro de activos'!AV31</f>
        <v>n/a</v>
      </c>
      <c r="J31" s="14" t="str">
        <f>'4-Registro de activos'!AW31</f>
        <v>Bajo Riesgo</v>
      </c>
      <c r="K31" s="14" t="str">
        <f>'4-Registro de activos'!AX31</f>
        <v>n/a</v>
      </c>
      <c r="L31" s="14" t="str">
        <f>'4-Registro de activos'!AY31</f>
        <v>n/a</v>
      </c>
      <c r="M31" s="66">
        <f>IF('4-Registro de activos'!K31="Sistema no mejorado",AVERAGE('3- Datos generales'!$D$20:$D$21),0)</f>
        <v>0</v>
      </c>
      <c r="N31" s="20" t="str">
        <f>IF('4-Registro de activos'!K31="Sistema no mejorado",0,IF('4-Registro de activos'!I31="sin dato","n/a",IF('4-Registro de activos'!I31="otro","n/a",VLOOKUP('4-Registro de activos'!I31,'3- Datos generales'!$A$23:$D$24,4,0))))</f>
        <v>n/a</v>
      </c>
      <c r="O31" s="155" t="str">
        <f>IF('4-Registro de activos'!K31="Sistema no mejorado",0,IF('4-Registro de activos'!I31="sin dato","n/a",IF('4-Registro de activos'!I31="otro","n/a",VLOOKUP('4-Registro de activos'!I31,'3- Datos generales'!$A$26:$D$27,4,0))))</f>
        <v>n/a</v>
      </c>
      <c r="P31" s="22">
        <f>IF('4-Registro de activos'!$AY31="Nueva Construccion",ROUNDUP(('4-Registro de activos'!$G31*'3- Datos generales'!$B$12*(1+'3- Datos generales'!$B$11)^(P$3-'3- Datos generales'!$B$4)),0),0)</f>
        <v>0</v>
      </c>
      <c r="Q31" s="21">
        <f>IF('4-Registro de activos'!$AY31="Nueva Construccion",IF($P31&gt;0,0,ROUNDUP(('4-Registro de activos'!$G31*'3- Datos generales'!$B$12*(1+'3- Datos generales'!$B$11)^(Q$3-'3- Datos generales'!$B$4)),0)),0)</f>
        <v>0</v>
      </c>
      <c r="R31" s="21">
        <f>IF('4-Registro de activos'!$AY31="Nueva Construccion",IF($P31&gt;0,0,ROUNDUP(('4-Registro de activos'!$G31*'3- Datos generales'!$B$12*(1+'3- Datos generales'!$B$11)^(R$3-'3- Datos generales'!$B$4)),0)),0)</f>
        <v>0</v>
      </c>
      <c r="S31" s="21">
        <f>IF('4-Registro de activos'!$AY31="Nueva Construccion",IF($P31&gt;0,0,ROUNDUP(('4-Registro de activos'!$G31*'3- Datos generales'!$B$12*(1+'3- Datos generales'!$B$11)^(S$3-'3- Datos generales'!$B$4)),0)),0)</f>
        <v>0</v>
      </c>
      <c r="T31" s="21">
        <f>IF('4-Registro de activos'!$AY31="Nueva Construccion",IF($P31&gt;0,0,ROUNDUP(('4-Registro de activos'!$G31*'3- Datos generales'!$B$12*(1+'3- Datos generales'!$B$11)^(T$3-'3- Datos generales'!$B$4)),0)),0)</f>
        <v>0</v>
      </c>
      <c r="U31" s="21">
        <f>IF('4-Registro de activos'!$AY31="Nueva Construccion",IF($P31&gt;0,0,ROUNDUP(('4-Registro de activos'!$G31*'3- Datos generales'!$B$12*(1+'3- Datos generales'!$B$11)^(U$3-'3- Datos generales'!$B$4)),0)),0)</f>
        <v>0</v>
      </c>
      <c r="V31" s="21">
        <f>IF('4-Registro de activos'!$AY31="Nueva Construccion",IF($P31&gt;0,0,ROUNDUP(('4-Registro de activos'!$G31*'3- Datos generales'!$B$12*(1+'3- Datos generales'!$B$11)^(V$3-'3- Datos generales'!$B$4)),0)),0)</f>
        <v>0</v>
      </c>
      <c r="W31" s="21">
        <f>IF('4-Registro de activos'!$AY31="Nueva Construccion",IF($P31&gt;0,0,ROUNDUP(('4-Registro de activos'!$G31*'3- Datos generales'!$B$12*(1+'3- Datos generales'!$B$11)^(W$3-'3- Datos generales'!$B$4)),0)),0)</f>
        <v>0</v>
      </c>
      <c r="X31" s="21">
        <f>IF('4-Registro de activos'!$AY31="Nueva Construccion",IF($P31&gt;0,0,ROUNDUP(('4-Registro de activos'!$G31*'3- Datos generales'!$B$12*(1+'3- Datos generales'!$B$11)^(X$3-'3- Datos generales'!$B$4)),0)),0)</f>
        <v>0</v>
      </c>
      <c r="Y31" s="21">
        <f>IF('4-Registro de activos'!$AY31="Nueva Construccion",IF($P31&gt;0,0,ROUNDUP(('4-Registro de activos'!$G31*'3- Datos generales'!$B$12*(1+'3- Datos generales'!$B$11)^(Y$3-'3- Datos generales'!$B$4)),0)),0)</f>
        <v>0</v>
      </c>
      <c r="Z31" s="159">
        <f>IF('4-Registro de activos'!$AY31="Nueva Construccion",IF($P31&gt;0,0,ROUNDUP(('4-Registro de activos'!$G31*'3- Datos generales'!$B$12*(1+'3- Datos generales'!$B$11)^(Z$3-'3- Datos generales'!$B$4)),0)),0)</f>
        <v>0</v>
      </c>
      <c r="AA31" s="22">
        <f>IF('4-Registro de activos'!$AV31&lt;=(AA$3-'3- Datos generales'!$B$4),ROUNDUP(('4-Registro de activos'!$G31*'3- Datos generales'!$B$12*(1+'3- Datos generales'!$B$11)^(AA$3-'3- Datos generales'!$B$4)),0),0)</f>
        <v>0</v>
      </c>
      <c r="AB31" s="21">
        <f>IF('4-Registro de activos'!$AV31=(AB$3-'3- Datos generales'!$B$4),ROUNDUP(('4-Registro de activos'!$G31*'3- Datos generales'!$B$12*(1+'3- Datos generales'!$B$11)^(AB$3-'3- Datos generales'!$B$4)),0),0)</f>
        <v>0</v>
      </c>
      <c r="AC31" s="21">
        <f>IF('4-Registro de activos'!$AV31=(AC$3-'3- Datos generales'!$B$4),ROUNDUP(('4-Registro de activos'!$G31*'3- Datos generales'!$B$12*(1+'3- Datos generales'!$B$11)^(AC$3-'3- Datos generales'!$B$4)),0),0)</f>
        <v>0</v>
      </c>
      <c r="AD31" s="21">
        <f>IF('4-Registro de activos'!$AV31=(AD$3-'3- Datos generales'!$B$4),ROUNDUP(('4-Registro de activos'!$G31*'3- Datos generales'!$B$12*(1+'3- Datos generales'!$B$11)^(AD$3-'3- Datos generales'!$B$4)),0),0)</f>
        <v>0</v>
      </c>
      <c r="AE31" s="21">
        <f>IF('4-Registro de activos'!$AV31=(AE$3-'3- Datos generales'!$B$4),ROUNDUP(('4-Registro de activos'!$G31*'3- Datos generales'!$B$12*(1+'3- Datos generales'!$B$11)^(AE$3-'3- Datos generales'!$B$4)),0),0)</f>
        <v>0</v>
      </c>
      <c r="AF31" s="21">
        <f>IF('4-Registro de activos'!$AV31=(AF$3-'3- Datos generales'!$B$4),ROUNDUP(('4-Registro de activos'!$G31*'3- Datos generales'!$B$12*(1+'3- Datos generales'!$B$11)^(AF$3-'3- Datos generales'!$B$4)),0),0)</f>
        <v>0</v>
      </c>
      <c r="AG31" s="21">
        <f>IF('4-Registro de activos'!$AV31=(AG$3-'3- Datos generales'!$B$4),ROUNDUP(('4-Registro de activos'!$G31*'3- Datos generales'!$B$12*(1+'3- Datos generales'!$B$11)^(AG$3-'3- Datos generales'!$B$4)),0),0)</f>
        <v>0</v>
      </c>
      <c r="AH31" s="21">
        <f>IF('4-Registro de activos'!$AV31=(AH$3-'3- Datos generales'!$B$4),ROUNDUP(('4-Registro de activos'!$G31*'3- Datos generales'!$B$12*(1+'3- Datos generales'!$B$11)^(AH$3-'3- Datos generales'!$B$4)),0),0)</f>
        <v>0</v>
      </c>
      <c r="AI31" s="21">
        <f>IF('4-Registro de activos'!$AV31=(AI$3-'3- Datos generales'!$B$4),ROUNDUP(('4-Registro de activos'!$G31*'3- Datos generales'!$B$12*(1+'3- Datos generales'!$B$11)^(AI$3-'3- Datos generales'!$B$4)),0),0)</f>
        <v>0</v>
      </c>
      <c r="AJ31" s="21">
        <f>IF('4-Registro de activos'!$AV31=(AJ$3-'3- Datos generales'!$B$4),ROUNDUP(('4-Registro de activos'!$G31*'3- Datos generales'!$B$12*(1+'3- Datos generales'!$B$11)^(AJ$3-'3- Datos generales'!$B$4)),0),0)</f>
        <v>0</v>
      </c>
      <c r="AK31" s="159">
        <f>IF('4-Registro de activos'!$AV31=(AK$3-'3- Datos generales'!$B$4),ROUNDUP(('4-Registro de activos'!$G31*'3- Datos generales'!$B$12*(1+'3- Datos generales'!$B$11)^(AK$3-'3- Datos generales'!$B$4)),0),0)</f>
        <v>0</v>
      </c>
      <c r="AL31" s="22">
        <f>IF('4-Registro de activos'!$AV31&lt;=(AL$3-'3- Datos generales'!$B$4),ROUNDUP((('4-Registro de activos'!$H31*'3- Datos generales'!$B$12)*((1+'3- Datos generales'!$B$11)^(AL$3-'3- Datos generales'!$B$4+'8 -Datos de referencia'!$B$25))),0),0)</f>
        <v>0</v>
      </c>
      <c r="AM31" s="21">
        <f>IF('4-Registro de activos'!$AV31=(AM$3-'3- Datos generales'!$B$4),ROUNDUP((('4-Registro de activos'!$H31*'3- Datos generales'!$B$12)*((1+'3- Datos generales'!$B$11)^(AM$3-'3- Datos generales'!$B$4+'8 -Datos de referencia'!$B$25))),0),0)</f>
        <v>0</v>
      </c>
      <c r="AN31" s="21">
        <f>IF('4-Registro de activos'!$AV31=(AN$3-'3- Datos generales'!$B$4),ROUNDUP((('4-Registro de activos'!$H31*'3- Datos generales'!$B$12)*((1+'3- Datos generales'!$B$11)^(AN$3-'3- Datos generales'!$B$4+'8 -Datos de referencia'!$B$25))),0),0)</f>
        <v>0</v>
      </c>
      <c r="AO31" s="21">
        <f>IF('4-Registro de activos'!$AV31=(AO$3-'3- Datos generales'!$B$4),ROUNDUP((('4-Registro de activos'!$H31*'3- Datos generales'!$B$12)*((1+'3- Datos generales'!$B$11)^(AO$3-'3- Datos generales'!$B$4+'8 -Datos de referencia'!$B$25))),0),0)</f>
        <v>0</v>
      </c>
      <c r="AP31" s="21">
        <f>IF('4-Registro de activos'!$AV31=(AP$3-'3- Datos generales'!$B$4),ROUNDUP((('4-Registro de activos'!$H31*'3- Datos generales'!$B$12)*((1+'3- Datos generales'!$B$11)^(AP$3-'3- Datos generales'!$B$4+'8 -Datos de referencia'!$B$25))),0),0)</f>
        <v>0</v>
      </c>
      <c r="AQ31" s="21">
        <f>IF('4-Registro de activos'!$AV31=(AQ$3-'3- Datos generales'!$B$4),ROUNDUP((('4-Registro de activos'!$H31*'3- Datos generales'!$B$12)*((1+'3- Datos generales'!$B$11)^(AQ$3-'3- Datos generales'!$B$4+'8 -Datos de referencia'!$B$25))),0),0)</f>
        <v>0</v>
      </c>
      <c r="AR31" s="21">
        <f>IF('4-Registro de activos'!$AV31=(AR$3-'3- Datos generales'!$B$4),ROUNDUP((('4-Registro de activos'!$H31*'3- Datos generales'!$B$12)*((1+'3- Datos generales'!$B$11)^(AR$3-'3- Datos generales'!$B$4+'8 -Datos de referencia'!$B$25))),0),0)</f>
        <v>0</v>
      </c>
      <c r="AS31" s="21">
        <f>IF('4-Registro de activos'!$AV31=(AS$3-'3- Datos generales'!$B$4),ROUNDUP((('4-Registro de activos'!$H31*'3- Datos generales'!$B$12)*((1+'3- Datos generales'!$B$11)^(AS$3-'3- Datos generales'!$B$4+'8 -Datos de referencia'!$B$25))),0),0)</f>
        <v>0</v>
      </c>
      <c r="AT31" s="21">
        <f>IF('4-Registro de activos'!$AV31=(AT$3-'3- Datos generales'!$B$4),ROUNDUP((('4-Registro de activos'!$H31*'3- Datos generales'!$B$12)*((1+'3- Datos generales'!$B$11)^(AT$3-'3- Datos generales'!$B$4+'8 -Datos de referencia'!$B$25))),0),0)</f>
        <v>0</v>
      </c>
      <c r="AU31" s="21">
        <f>IF('4-Registro de activos'!$AV31=(AU$3-'3- Datos generales'!$B$4),ROUNDUP((('4-Registro de activos'!$H31*'3- Datos generales'!$B$12)*((1+'3- Datos generales'!$B$11)^(AU$3-'3- Datos generales'!$B$4+'8 -Datos de referencia'!$B$25))),0),0)</f>
        <v>0</v>
      </c>
      <c r="AV31" s="159">
        <f>IF('4-Registro de activos'!$AV31=(AV$3-'3- Datos generales'!$B$4),ROUNDUP((('4-Registro de activos'!$H31*'3- Datos generales'!$B$12)*((1+'3- Datos generales'!$B$11)^(AV$3-'3- Datos generales'!$B$4+'8 -Datos de referencia'!$B$25))),0),0)</f>
        <v>0</v>
      </c>
      <c r="AW31" s="23">
        <f>IF(P31&gt;0,($M31*(1+'3- Datos generales'!$B$5)^('5-Proyección inversiones'!AW$3-'3- Datos generales'!$B$4))*(P31*((1+'3- Datos generales'!$B$11)^(AW$3-'3- Datos generales'!$B$4+'8 -Datos de referencia'!$B$25))),0)</f>
        <v>0</v>
      </c>
      <c r="AX31" s="20">
        <f>IF(Q31&gt;0,($M31*(1+'3- Datos generales'!$B$5)^(AX$3-'3- Datos generales'!$B$4))*(Q31*((1+'3- Datos generales'!$B$11)^('5-Proyección inversiones'!AX$3-'3- Datos generales'!$B$4+'8 -Datos de referencia'!$B$25))),0)</f>
        <v>0</v>
      </c>
      <c r="AY31" s="20">
        <f>IF(R31&gt;0,($M31*(1+'3- Datos generales'!$B$5)^(AY$3-'3- Datos generales'!$B$4))*(R31*((1+'3- Datos generales'!$B$11)^('5-Proyección inversiones'!AY$3-'3- Datos generales'!$B$4+'8 -Datos de referencia'!$B$25))),0)</f>
        <v>0</v>
      </c>
      <c r="AZ31" s="20">
        <f>IF(S31&gt;0,($M31*(1+'3- Datos generales'!$B$5)^(AZ$3-'3- Datos generales'!$B$4))*(S31*((1+'3- Datos generales'!$B$11)^('5-Proyección inversiones'!AZ$3-'3- Datos generales'!$B$4+'8 -Datos de referencia'!$B$25))),0)</f>
        <v>0</v>
      </c>
      <c r="BA31" s="20">
        <f>IF(T31&gt;0,($M31*(1+'3- Datos generales'!$B$5)^(BA$3-'3- Datos generales'!$B$4))*(T31*((1+'3- Datos generales'!$B$11)^('5-Proyección inversiones'!BA$3-'3- Datos generales'!$B$4+'8 -Datos de referencia'!$B$25))),0)</f>
        <v>0</v>
      </c>
      <c r="BB31" s="20">
        <f>IF(U31&gt;0,($M31*(1+'3- Datos generales'!$B$5)^(BB$3-'3- Datos generales'!$B$4))*(U31*((1+'3- Datos generales'!$B$11)^('5-Proyección inversiones'!BB$3-'3- Datos generales'!$B$4+'8 -Datos de referencia'!$B$25))),0)</f>
        <v>0</v>
      </c>
      <c r="BC31" s="20">
        <f>IF(V31&gt;0,($M31*(1+'3- Datos generales'!$B$5)^(BC$3-'3- Datos generales'!$B$4))*(V31*((1+'3- Datos generales'!$B$11)^('5-Proyección inversiones'!BC$3-'3- Datos generales'!$B$4+'8 -Datos de referencia'!$B$25))),0)</f>
        <v>0</v>
      </c>
      <c r="BD31" s="20">
        <f>IF(W31&gt;0,($M31*(1+'3- Datos generales'!$B$5)^(BD$3-'3- Datos generales'!$B$4))*(W31*((1+'3- Datos generales'!$B$11)^('5-Proyección inversiones'!BD$3-'3- Datos generales'!$B$4+'8 -Datos de referencia'!$B$25))),0)</f>
        <v>0</v>
      </c>
      <c r="BE31" s="20">
        <f>IF(X31&gt;0,($M31*(1+'3- Datos generales'!$B$5)^(BE$3-'3- Datos generales'!$B$4))*(X31*((1+'3- Datos generales'!$B$11)^('5-Proyección inversiones'!BE$3-'3- Datos generales'!$B$4+'8 -Datos de referencia'!$B$25))),0)</f>
        <v>0</v>
      </c>
      <c r="BF31" s="20">
        <f>IF(Y31&gt;0,($M31*(1+'3- Datos generales'!$B$5)^(BF$3-'3- Datos generales'!$B$4))*(Y31*((1+'3- Datos generales'!$B$11)^('5-Proyección inversiones'!BF$3-'3- Datos generales'!$B$4+'8 -Datos de referencia'!$B$25))),0)</f>
        <v>0</v>
      </c>
      <c r="BG31" s="155">
        <f>IF(Z31&gt;0,($M31*(1+'3- Datos generales'!$B$5)^(BG$3-'3- Datos generales'!$B$4))*(Z31*((1+'3- Datos generales'!$B$11)^('5-Proyección inversiones'!BG$3-'3- Datos generales'!$B$4+'8 -Datos de referencia'!$B$25))),0)</f>
        <v>0</v>
      </c>
      <c r="BH31" s="23">
        <f>IF(AA31&gt;0,($N31*(1+'3- Datos generales'!$B$5)^(BH$3-'3- Datos generales'!$B$4))*(AA31*((1+'3- Datos generales'!$B$11)^('5-Proyección inversiones'!BH$3-'3- Datos generales'!$B$4+'8 -Datos de referencia'!$B$25))),0)</f>
        <v>0</v>
      </c>
      <c r="BI31" s="20">
        <f>IF(AB31&gt;0,$N31*((1+'3- Datos generales'!$B$5)^(BI$3-'3- Datos generales'!$B$4))*(AB31*((1+'3- Datos generales'!$B$11)^('5-Proyección inversiones'!BI$3-'3- Datos generales'!$B$4+'8 -Datos de referencia'!$B$25))),0)</f>
        <v>0</v>
      </c>
      <c r="BJ31" s="20">
        <f>IF(AC31&gt;0,$N31*((1+'3- Datos generales'!$B$5)^(BJ$3-'3- Datos generales'!$B$4))*(AC31*((1+'3- Datos generales'!$B$11)^('5-Proyección inversiones'!BJ$3-'3- Datos generales'!$B$4+'8 -Datos de referencia'!$B$25))),0)</f>
        <v>0</v>
      </c>
      <c r="BK31" s="20">
        <f>IF(AD31&gt;0,$N31*((1+'3- Datos generales'!$B$5)^(BK$3-'3- Datos generales'!$B$4))*(AD31*((1+'3- Datos generales'!$B$11)^('5-Proyección inversiones'!BK$3-'3- Datos generales'!$B$4+'8 -Datos de referencia'!$B$25))),0)</f>
        <v>0</v>
      </c>
      <c r="BL31" s="20">
        <f>IF(AE31&gt;0,$N31*((1+'3- Datos generales'!$B$5)^(BL$3-'3- Datos generales'!$B$4))*(AE31*((1+'3- Datos generales'!$B$11)^('5-Proyección inversiones'!BL$3-'3- Datos generales'!$B$4+'8 -Datos de referencia'!$B$25))),0)</f>
        <v>0</v>
      </c>
      <c r="BM31" s="20">
        <f>IF(AF31&gt;0,$N31*((1+'3- Datos generales'!$B$5)^(BM$3-'3- Datos generales'!$B$4))*(AF31*((1+'3- Datos generales'!$B$11)^('5-Proyección inversiones'!BM$3-'3- Datos generales'!$B$4+'8 -Datos de referencia'!$B$25))),0)</f>
        <v>0</v>
      </c>
      <c r="BN31" s="20">
        <f>IF(AG31&gt;0,$N31*((1+'3- Datos generales'!$B$5)^(BN$3-'3- Datos generales'!$B$4))*(AG31*((1+'3- Datos generales'!$B$11)^('5-Proyección inversiones'!BN$3-'3- Datos generales'!$B$4+'8 -Datos de referencia'!$B$25))),0)</f>
        <v>0</v>
      </c>
      <c r="BO31" s="20">
        <f>IF(AH31&gt;0,$N31*((1+'3- Datos generales'!$B$5)^(BO$3-'3- Datos generales'!$B$4))*(AH31*((1+'3- Datos generales'!$B$11)^('5-Proyección inversiones'!BO$3-'3- Datos generales'!$B$4+'8 -Datos de referencia'!$B$25))),0)</f>
        <v>0</v>
      </c>
      <c r="BP31" s="20">
        <f>IF(AI31&gt;0,$N31*((1+'3- Datos generales'!$B$5)^(BP$3-'3- Datos generales'!$B$4))*(AI31*((1+'3- Datos generales'!$B$11)^('5-Proyección inversiones'!BP$3-'3- Datos generales'!$B$4+'8 -Datos de referencia'!$B$25))),0)</f>
        <v>0</v>
      </c>
      <c r="BQ31" s="20">
        <f>IF(AJ31&gt;0,$N31*((1+'3- Datos generales'!$B$5)^(BQ$3-'3- Datos generales'!$B$4))*(AJ31*((1+'3- Datos generales'!$B$11)^('5-Proyección inversiones'!BQ$3-'3- Datos generales'!$B$4+'8 -Datos de referencia'!$B$25))),0)</f>
        <v>0</v>
      </c>
      <c r="BR31" s="155">
        <f>IF(AK31&gt;0,$N31*((1+'3- Datos generales'!$B$5)^(BR$3-'3- Datos generales'!$B$4))*(AK31*((1+'3- Datos generales'!$B$11)^('5-Proyección inversiones'!BR$3-'3- Datos generales'!$B$4+'8 -Datos de referencia'!$B$25))),0)</f>
        <v>0</v>
      </c>
      <c r="BS31" s="23">
        <f>IF(AL31&gt;0,AL31*($O31*(1+'3- Datos generales'!$B$5)^(BH$3-'3- Datos generales'!$B$4)),0)</f>
        <v>0</v>
      </c>
      <c r="BT31" s="20">
        <f>IF(AM31&gt;0,AM31*($O31*(1+'3- Datos generales'!$B$5)^(BT$3-'3- Datos generales'!$B$4)),0)</f>
        <v>0</v>
      </c>
      <c r="BU31" s="20">
        <f>IF(AN31&gt;0,AN31*($O31*(1+'3- Datos generales'!$B$5)^(BU$3-'3- Datos generales'!$B$4)),0)</f>
        <v>0</v>
      </c>
      <c r="BV31" s="20">
        <f>IF(AO31&gt;0,AO31*($O31*(1+'3- Datos generales'!$B$5)^(BV$3-'3- Datos generales'!$B$4)),0)</f>
        <v>0</v>
      </c>
      <c r="BW31" s="20">
        <f>IF(AP31&gt;0,AP31*($O31*(1+'3- Datos generales'!$B$5)^(BW$3-'3- Datos generales'!$B$4)),0)</f>
        <v>0</v>
      </c>
      <c r="BX31" s="20">
        <f>IF(AQ31&gt;0,AQ31*($O31*(1+'3- Datos generales'!$B$5)^(BX$3-'3- Datos generales'!$B$4)),0)</f>
        <v>0</v>
      </c>
      <c r="BY31" s="20">
        <f>IF(AR31&gt;0,AR31*($O31*(1+'3- Datos generales'!$B$5)^(BY$3-'3- Datos generales'!$B$4)),0)</f>
        <v>0</v>
      </c>
      <c r="BZ31" s="20">
        <f>IF(AS31&gt;0,AS31*($O31*(1+'3- Datos generales'!$B$5)^(BZ$3-'3- Datos generales'!$B$4)),0)</f>
        <v>0</v>
      </c>
      <c r="CA31" s="20">
        <f>IF(AT31&gt;0,AT31*($O31*(1+'3- Datos generales'!$B$5)^(CA$3-'3- Datos generales'!$B$4)),0)</f>
        <v>0</v>
      </c>
      <c r="CB31" s="20">
        <f>IF(AU31&gt;0,AU31*($O31*(1+'3- Datos generales'!$B$5)^(CB$3-'3- Datos generales'!$B$4)),0)</f>
        <v>0</v>
      </c>
      <c r="CC31" s="155">
        <f>IF(AV31&gt;0,AV31*($O31*(1+'3- Datos generales'!$B$5)^(CC$3-'3- Datos generales'!$B$4)),0)</f>
        <v>0</v>
      </c>
    </row>
    <row r="32" spans="1:81" x14ac:dyDescent="0.25">
      <c r="A32" s="38"/>
      <c r="B32" s="14"/>
      <c r="C32" s="14">
        <f>'4-Registro de activos'!C32</f>
        <v>0</v>
      </c>
      <c r="D32" s="14">
        <f>'4-Registro de activos'!D32</f>
        <v>0</v>
      </c>
      <c r="E32" s="14">
        <f>'4-Registro de activos'!E32</f>
        <v>0</v>
      </c>
      <c r="F32" s="14">
        <f>'4-Registro de activos'!F32</f>
        <v>0</v>
      </c>
      <c r="G32" s="14">
        <f>'4-Registro de activos'!G32</f>
        <v>0</v>
      </c>
      <c r="H32" s="26">
        <f>'4-Registro de activos'!H32</f>
        <v>0</v>
      </c>
      <c r="I32" s="15" t="str">
        <f>'4-Registro de activos'!AV32</f>
        <v>n/a</v>
      </c>
      <c r="J32" s="14" t="str">
        <f>'4-Registro de activos'!AW32</f>
        <v>Bajo Riesgo</v>
      </c>
      <c r="K32" s="14" t="str">
        <f>'4-Registro de activos'!AX32</f>
        <v>n/a</v>
      </c>
      <c r="L32" s="14" t="str">
        <f>'4-Registro de activos'!AY32</f>
        <v>n/a</v>
      </c>
      <c r="M32" s="66">
        <f>IF('4-Registro de activos'!K32="Sistema no mejorado",AVERAGE('3- Datos generales'!$D$20:$D$21),0)</f>
        <v>0</v>
      </c>
      <c r="N32" s="20" t="str">
        <f>IF('4-Registro de activos'!K32="Sistema no mejorado",0,IF('4-Registro de activos'!I32="sin dato","n/a",IF('4-Registro de activos'!I32="otro","n/a",VLOOKUP('4-Registro de activos'!I32,'3- Datos generales'!$A$23:$D$24,4,0))))</f>
        <v>n/a</v>
      </c>
      <c r="O32" s="155" t="str">
        <f>IF('4-Registro de activos'!K32="Sistema no mejorado",0,IF('4-Registro de activos'!I32="sin dato","n/a",IF('4-Registro de activos'!I32="otro","n/a",VLOOKUP('4-Registro de activos'!I32,'3- Datos generales'!$A$26:$D$27,4,0))))</f>
        <v>n/a</v>
      </c>
      <c r="P32" s="22">
        <f>IF('4-Registro de activos'!$AY32="Nueva Construccion",ROUNDUP(('4-Registro de activos'!$G32*'3- Datos generales'!$B$12*(1+'3- Datos generales'!$B$11)^(P$3-'3- Datos generales'!$B$4)),0),0)</f>
        <v>0</v>
      </c>
      <c r="Q32" s="21">
        <f>IF('4-Registro de activos'!$AY32="Nueva Construccion",IF($P32&gt;0,0,ROUNDUP(('4-Registro de activos'!$G32*'3- Datos generales'!$B$12*(1+'3- Datos generales'!$B$11)^(Q$3-'3- Datos generales'!$B$4)),0)),0)</f>
        <v>0</v>
      </c>
      <c r="R32" s="21">
        <f>IF('4-Registro de activos'!$AY32="Nueva Construccion",IF($P32&gt;0,0,ROUNDUP(('4-Registro de activos'!$G32*'3- Datos generales'!$B$12*(1+'3- Datos generales'!$B$11)^(R$3-'3- Datos generales'!$B$4)),0)),0)</f>
        <v>0</v>
      </c>
      <c r="S32" s="21">
        <f>IF('4-Registro de activos'!$AY32="Nueva Construccion",IF($P32&gt;0,0,ROUNDUP(('4-Registro de activos'!$G32*'3- Datos generales'!$B$12*(1+'3- Datos generales'!$B$11)^(S$3-'3- Datos generales'!$B$4)),0)),0)</f>
        <v>0</v>
      </c>
      <c r="T32" s="21">
        <f>IF('4-Registro de activos'!$AY32="Nueva Construccion",IF($P32&gt;0,0,ROUNDUP(('4-Registro de activos'!$G32*'3- Datos generales'!$B$12*(1+'3- Datos generales'!$B$11)^(T$3-'3- Datos generales'!$B$4)),0)),0)</f>
        <v>0</v>
      </c>
      <c r="U32" s="21">
        <f>IF('4-Registro de activos'!$AY32="Nueva Construccion",IF($P32&gt;0,0,ROUNDUP(('4-Registro de activos'!$G32*'3- Datos generales'!$B$12*(1+'3- Datos generales'!$B$11)^(U$3-'3- Datos generales'!$B$4)),0)),0)</f>
        <v>0</v>
      </c>
      <c r="V32" s="21">
        <f>IF('4-Registro de activos'!$AY32="Nueva Construccion",IF($P32&gt;0,0,ROUNDUP(('4-Registro de activos'!$G32*'3- Datos generales'!$B$12*(1+'3- Datos generales'!$B$11)^(V$3-'3- Datos generales'!$B$4)),0)),0)</f>
        <v>0</v>
      </c>
      <c r="W32" s="21">
        <f>IF('4-Registro de activos'!$AY32="Nueva Construccion",IF($P32&gt;0,0,ROUNDUP(('4-Registro de activos'!$G32*'3- Datos generales'!$B$12*(1+'3- Datos generales'!$B$11)^(W$3-'3- Datos generales'!$B$4)),0)),0)</f>
        <v>0</v>
      </c>
      <c r="X32" s="21">
        <f>IF('4-Registro de activos'!$AY32="Nueva Construccion",IF($P32&gt;0,0,ROUNDUP(('4-Registro de activos'!$G32*'3- Datos generales'!$B$12*(1+'3- Datos generales'!$B$11)^(X$3-'3- Datos generales'!$B$4)),0)),0)</f>
        <v>0</v>
      </c>
      <c r="Y32" s="21">
        <f>IF('4-Registro de activos'!$AY32="Nueva Construccion",IF($P32&gt;0,0,ROUNDUP(('4-Registro de activos'!$G32*'3- Datos generales'!$B$12*(1+'3- Datos generales'!$B$11)^(Y$3-'3- Datos generales'!$B$4)),0)),0)</f>
        <v>0</v>
      </c>
      <c r="Z32" s="159">
        <f>IF('4-Registro de activos'!$AY32="Nueva Construccion",IF($P32&gt;0,0,ROUNDUP(('4-Registro de activos'!$G32*'3- Datos generales'!$B$12*(1+'3- Datos generales'!$B$11)^(Z$3-'3- Datos generales'!$B$4)),0)),0)</f>
        <v>0</v>
      </c>
      <c r="AA32" s="22">
        <f>IF('4-Registro de activos'!$AV32&lt;=(AA$3-'3- Datos generales'!$B$4),ROUNDUP(('4-Registro de activos'!$G32*'3- Datos generales'!$B$12*(1+'3- Datos generales'!$B$11)^(AA$3-'3- Datos generales'!$B$4)),0),0)</f>
        <v>0</v>
      </c>
      <c r="AB32" s="21">
        <f>IF('4-Registro de activos'!$AV32=(AB$3-'3- Datos generales'!$B$4),ROUNDUP(('4-Registro de activos'!$G32*'3- Datos generales'!$B$12*(1+'3- Datos generales'!$B$11)^(AB$3-'3- Datos generales'!$B$4)),0),0)</f>
        <v>0</v>
      </c>
      <c r="AC32" s="21">
        <f>IF('4-Registro de activos'!$AV32=(AC$3-'3- Datos generales'!$B$4),ROUNDUP(('4-Registro de activos'!$G32*'3- Datos generales'!$B$12*(1+'3- Datos generales'!$B$11)^(AC$3-'3- Datos generales'!$B$4)),0),0)</f>
        <v>0</v>
      </c>
      <c r="AD32" s="21">
        <f>IF('4-Registro de activos'!$AV32=(AD$3-'3- Datos generales'!$B$4),ROUNDUP(('4-Registro de activos'!$G32*'3- Datos generales'!$B$12*(1+'3- Datos generales'!$B$11)^(AD$3-'3- Datos generales'!$B$4)),0),0)</f>
        <v>0</v>
      </c>
      <c r="AE32" s="21">
        <f>IF('4-Registro de activos'!$AV32=(AE$3-'3- Datos generales'!$B$4),ROUNDUP(('4-Registro de activos'!$G32*'3- Datos generales'!$B$12*(1+'3- Datos generales'!$B$11)^(AE$3-'3- Datos generales'!$B$4)),0),0)</f>
        <v>0</v>
      </c>
      <c r="AF32" s="21">
        <f>IF('4-Registro de activos'!$AV32=(AF$3-'3- Datos generales'!$B$4),ROUNDUP(('4-Registro de activos'!$G32*'3- Datos generales'!$B$12*(1+'3- Datos generales'!$B$11)^(AF$3-'3- Datos generales'!$B$4)),0),0)</f>
        <v>0</v>
      </c>
      <c r="AG32" s="21">
        <f>IF('4-Registro de activos'!$AV32=(AG$3-'3- Datos generales'!$B$4),ROUNDUP(('4-Registro de activos'!$G32*'3- Datos generales'!$B$12*(1+'3- Datos generales'!$B$11)^(AG$3-'3- Datos generales'!$B$4)),0),0)</f>
        <v>0</v>
      </c>
      <c r="AH32" s="21">
        <f>IF('4-Registro de activos'!$AV32=(AH$3-'3- Datos generales'!$B$4),ROUNDUP(('4-Registro de activos'!$G32*'3- Datos generales'!$B$12*(1+'3- Datos generales'!$B$11)^(AH$3-'3- Datos generales'!$B$4)),0),0)</f>
        <v>0</v>
      </c>
      <c r="AI32" s="21">
        <f>IF('4-Registro de activos'!$AV32=(AI$3-'3- Datos generales'!$B$4),ROUNDUP(('4-Registro de activos'!$G32*'3- Datos generales'!$B$12*(1+'3- Datos generales'!$B$11)^(AI$3-'3- Datos generales'!$B$4)),0),0)</f>
        <v>0</v>
      </c>
      <c r="AJ32" s="21">
        <f>IF('4-Registro de activos'!$AV32=(AJ$3-'3- Datos generales'!$B$4),ROUNDUP(('4-Registro de activos'!$G32*'3- Datos generales'!$B$12*(1+'3- Datos generales'!$B$11)^(AJ$3-'3- Datos generales'!$B$4)),0),0)</f>
        <v>0</v>
      </c>
      <c r="AK32" s="159">
        <f>IF('4-Registro de activos'!$AV32=(AK$3-'3- Datos generales'!$B$4),ROUNDUP(('4-Registro de activos'!$G32*'3- Datos generales'!$B$12*(1+'3- Datos generales'!$B$11)^(AK$3-'3- Datos generales'!$B$4)),0),0)</f>
        <v>0</v>
      </c>
      <c r="AL32" s="22">
        <f>IF('4-Registro de activos'!$AV32&lt;=(AL$3-'3- Datos generales'!$B$4),ROUNDUP((('4-Registro de activos'!$H32*'3- Datos generales'!$B$12)*((1+'3- Datos generales'!$B$11)^(AL$3-'3- Datos generales'!$B$4+'8 -Datos de referencia'!$B$25))),0),0)</f>
        <v>0</v>
      </c>
      <c r="AM32" s="21">
        <f>IF('4-Registro de activos'!$AV32=(AM$3-'3- Datos generales'!$B$4),ROUNDUP((('4-Registro de activos'!$H32*'3- Datos generales'!$B$12)*((1+'3- Datos generales'!$B$11)^(AM$3-'3- Datos generales'!$B$4+'8 -Datos de referencia'!$B$25))),0),0)</f>
        <v>0</v>
      </c>
      <c r="AN32" s="21">
        <f>IF('4-Registro de activos'!$AV32=(AN$3-'3- Datos generales'!$B$4),ROUNDUP((('4-Registro de activos'!$H32*'3- Datos generales'!$B$12)*((1+'3- Datos generales'!$B$11)^(AN$3-'3- Datos generales'!$B$4+'8 -Datos de referencia'!$B$25))),0),0)</f>
        <v>0</v>
      </c>
      <c r="AO32" s="21">
        <f>IF('4-Registro de activos'!$AV32=(AO$3-'3- Datos generales'!$B$4),ROUNDUP((('4-Registro de activos'!$H32*'3- Datos generales'!$B$12)*((1+'3- Datos generales'!$B$11)^(AO$3-'3- Datos generales'!$B$4+'8 -Datos de referencia'!$B$25))),0),0)</f>
        <v>0</v>
      </c>
      <c r="AP32" s="21">
        <f>IF('4-Registro de activos'!$AV32=(AP$3-'3- Datos generales'!$B$4),ROUNDUP((('4-Registro de activos'!$H32*'3- Datos generales'!$B$12)*((1+'3- Datos generales'!$B$11)^(AP$3-'3- Datos generales'!$B$4+'8 -Datos de referencia'!$B$25))),0),0)</f>
        <v>0</v>
      </c>
      <c r="AQ32" s="21">
        <f>IF('4-Registro de activos'!$AV32=(AQ$3-'3- Datos generales'!$B$4),ROUNDUP((('4-Registro de activos'!$H32*'3- Datos generales'!$B$12)*((1+'3- Datos generales'!$B$11)^(AQ$3-'3- Datos generales'!$B$4+'8 -Datos de referencia'!$B$25))),0),0)</f>
        <v>0</v>
      </c>
      <c r="AR32" s="21">
        <f>IF('4-Registro de activos'!$AV32=(AR$3-'3- Datos generales'!$B$4),ROUNDUP((('4-Registro de activos'!$H32*'3- Datos generales'!$B$12)*((1+'3- Datos generales'!$B$11)^(AR$3-'3- Datos generales'!$B$4+'8 -Datos de referencia'!$B$25))),0),0)</f>
        <v>0</v>
      </c>
      <c r="AS32" s="21">
        <f>IF('4-Registro de activos'!$AV32=(AS$3-'3- Datos generales'!$B$4),ROUNDUP((('4-Registro de activos'!$H32*'3- Datos generales'!$B$12)*((1+'3- Datos generales'!$B$11)^(AS$3-'3- Datos generales'!$B$4+'8 -Datos de referencia'!$B$25))),0),0)</f>
        <v>0</v>
      </c>
      <c r="AT32" s="21">
        <f>IF('4-Registro de activos'!$AV32=(AT$3-'3- Datos generales'!$B$4),ROUNDUP((('4-Registro de activos'!$H32*'3- Datos generales'!$B$12)*((1+'3- Datos generales'!$B$11)^(AT$3-'3- Datos generales'!$B$4+'8 -Datos de referencia'!$B$25))),0),0)</f>
        <v>0</v>
      </c>
      <c r="AU32" s="21">
        <f>IF('4-Registro de activos'!$AV32=(AU$3-'3- Datos generales'!$B$4),ROUNDUP((('4-Registro de activos'!$H32*'3- Datos generales'!$B$12)*((1+'3- Datos generales'!$B$11)^(AU$3-'3- Datos generales'!$B$4+'8 -Datos de referencia'!$B$25))),0),0)</f>
        <v>0</v>
      </c>
      <c r="AV32" s="159">
        <f>IF('4-Registro de activos'!$AV32=(AV$3-'3- Datos generales'!$B$4),ROUNDUP((('4-Registro de activos'!$H32*'3- Datos generales'!$B$12)*((1+'3- Datos generales'!$B$11)^(AV$3-'3- Datos generales'!$B$4+'8 -Datos de referencia'!$B$25))),0),0)</f>
        <v>0</v>
      </c>
      <c r="AW32" s="23">
        <f>IF(P32&gt;0,($M32*(1+'3- Datos generales'!$B$5)^('5-Proyección inversiones'!AW$3-'3- Datos generales'!$B$4))*(P32*((1+'3- Datos generales'!$B$11)^(AW$3-'3- Datos generales'!$B$4+'8 -Datos de referencia'!$B$25))),0)</f>
        <v>0</v>
      </c>
      <c r="AX32" s="20">
        <f>IF(Q32&gt;0,($M32*(1+'3- Datos generales'!$B$5)^(AX$3-'3- Datos generales'!$B$4))*(Q32*((1+'3- Datos generales'!$B$11)^('5-Proyección inversiones'!AX$3-'3- Datos generales'!$B$4+'8 -Datos de referencia'!$B$25))),0)</f>
        <v>0</v>
      </c>
      <c r="AY32" s="20">
        <f>IF(R32&gt;0,($M32*(1+'3- Datos generales'!$B$5)^(AY$3-'3- Datos generales'!$B$4))*(R32*((1+'3- Datos generales'!$B$11)^('5-Proyección inversiones'!AY$3-'3- Datos generales'!$B$4+'8 -Datos de referencia'!$B$25))),0)</f>
        <v>0</v>
      </c>
      <c r="AZ32" s="20">
        <f>IF(S32&gt;0,($M32*(1+'3- Datos generales'!$B$5)^(AZ$3-'3- Datos generales'!$B$4))*(S32*((1+'3- Datos generales'!$B$11)^('5-Proyección inversiones'!AZ$3-'3- Datos generales'!$B$4+'8 -Datos de referencia'!$B$25))),0)</f>
        <v>0</v>
      </c>
      <c r="BA32" s="20">
        <f>IF(T32&gt;0,($M32*(1+'3- Datos generales'!$B$5)^(BA$3-'3- Datos generales'!$B$4))*(T32*((1+'3- Datos generales'!$B$11)^('5-Proyección inversiones'!BA$3-'3- Datos generales'!$B$4+'8 -Datos de referencia'!$B$25))),0)</f>
        <v>0</v>
      </c>
      <c r="BB32" s="20">
        <f>IF(U32&gt;0,($M32*(1+'3- Datos generales'!$B$5)^(BB$3-'3- Datos generales'!$B$4))*(U32*((1+'3- Datos generales'!$B$11)^('5-Proyección inversiones'!BB$3-'3- Datos generales'!$B$4+'8 -Datos de referencia'!$B$25))),0)</f>
        <v>0</v>
      </c>
      <c r="BC32" s="20">
        <f>IF(V32&gt;0,($M32*(1+'3- Datos generales'!$B$5)^(BC$3-'3- Datos generales'!$B$4))*(V32*((1+'3- Datos generales'!$B$11)^('5-Proyección inversiones'!BC$3-'3- Datos generales'!$B$4+'8 -Datos de referencia'!$B$25))),0)</f>
        <v>0</v>
      </c>
      <c r="BD32" s="20">
        <f>IF(W32&gt;0,($M32*(1+'3- Datos generales'!$B$5)^(BD$3-'3- Datos generales'!$B$4))*(W32*((1+'3- Datos generales'!$B$11)^('5-Proyección inversiones'!BD$3-'3- Datos generales'!$B$4+'8 -Datos de referencia'!$B$25))),0)</f>
        <v>0</v>
      </c>
      <c r="BE32" s="20">
        <f>IF(X32&gt;0,($M32*(1+'3- Datos generales'!$B$5)^(BE$3-'3- Datos generales'!$B$4))*(X32*((1+'3- Datos generales'!$B$11)^('5-Proyección inversiones'!BE$3-'3- Datos generales'!$B$4+'8 -Datos de referencia'!$B$25))),0)</f>
        <v>0</v>
      </c>
      <c r="BF32" s="20">
        <f>IF(Y32&gt;0,($M32*(1+'3- Datos generales'!$B$5)^(BF$3-'3- Datos generales'!$B$4))*(Y32*((1+'3- Datos generales'!$B$11)^('5-Proyección inversiones'!BF$3-'3- Datos generales'!$B$4+'8 -Datos de referencia'!$B$25))),0)</f>
        <v>0</v>
      </c>
      <c r="BG32" s="155">
        <f>IF(Z32&gt;0,($M32*(1+'3- Datos generales'!$B$5)^(BG$3-'3- Datos generales'!$B$4))*(Z32*((1+'3- Datos generales'!$B$11)^('5-Proyección inversiones'!BG$3-'3- Datos generales'!$B$4+'8 -Datos de referencia'!$B$25))),0)</f>
        <v>0</v>
      </c>
      <c r="BH32" s="23">
        <f>IF(AA32&gt;0,($N32*(1+'3- Datos generales'!$B$5)^(BH$3-'3- Datos generales'!$B$4))*(AA32*((1+'3- Datos generales'!$B$11)^('5-Proyección inversiones'!BH$3-'3- Datos generales'!$B$4+'8 -Datos de referencia'!$B$25))),0)</f>
        <v>0</v>
      </c>
      <c r="BI32" s="20">
        <f>IF(AB32&gt;0,$N32*((1+'3- Datos generales'!$B$5)^(BI$3-'3- Datos generales'!$B$4))*(AB32*((1+'3- Datos generales'!$B$11)^('5-Proyección inversiones'!BI$3-'3- Datos generales'!$B$4+'8 -Datos de referencia'!$B$25))),0)</f>
        <v>0</v>
      </c>
      <c r="BJ32" s="20">
        <f>IF(AC32&gt;0,$N32*((1+'3- Datos generales'!$B$5)^(BJ$3-'3- Datos generales'!$B$4))*(AC32*((1+'3- Datos generales'!$B$11)^('5-Proyección inversiones'!BJ$3-'3- Datos generales'!$B$4+'8 -Datos de referencia'!$B$25))),0)</f>
        <v>0</v>
      </c>
      <c r="BK32" s="20">
        <f>IF(AD32&gt;0,$N32*((1+'3- Datos generales'!$B$5)^(BK$3-'3- Datos generales'!$B$4))*(AD32*((1+'3- Datos generales'!$B$11)^('5-Proyección inversiones'!BK$3-'3- Datos generales'!$B$4+'8 -Datos de referencia'!$B$25))),0)</f>
        <v>0</v>
      </c>
      <c r="BL32" s="20">
        <f>IF(AE32&gt;0,$N32*((1+'3- Datos generales'!$B$5)^(BL$3-'3- Datos generales'!$B$4))*(AE32*((1+'3- Datos generales'!$B$11)^('5-Proyección inversiones'!BL$3-'3- Datos generales'!$B$4+'8 -Datos de referencia'!$B$25))),0)</f>
        <v>0</v>
      </c>
      <c r="BM32" s="20">
        <f>IF(AF32&gt;0,$N32*((1+'3- Datos generales'!$B$5)^(BM$3-'3- Datos generales'!$B$4))*(AF32*((1+'3- Datos generales'!$B$11)^('5-Proyección inversiones'!BM$3-'3- Datos generales'!$B$4+'8 -Datos de referencia'!$B$25))),0)</f>
        <v>0</v>
      </c>
      <c r="BN32" s="20">
        <f>IF(AG32&gt;0,$N32*((1+'3- Datos generales'!$B$5)^(BN$3-'3- Datos generales'!$B$4))*(AG32*((1+'3- Datos generales'!$B$11)^('5-Proyección inversiones'!BN$3-'3- Datos generales'!$B$4+'8 -Datos de referencia'!$B$25))),0)</f>
        <v>0</v>
      </c>
      <c r="BO32" s="20">
        <f>IF(AH32&gt;0,$N32*((1+'3- Datos generales'!$B$5)^(BO$3-'3- Datos generales'!$B$4))*(AH32*((1+'3- Datos generales'!$B$11)^('5-Proyección inversiones'!BO$3-'3- Datos generales'!$B$4+'8 -Datos de referencia'!$B$25))),0)</f>
        <v>0</v>
      </c>
      <c r="BP32" s="20">
        <f>IF(AI32&gt;0,$N32*((1+'3- Datos generales'!$B$5)^(BP$3-'3- Datos generales'!$B$4))*(AI32*((1+'3- Datos generales'!$B$11)^('5-Proyección inversiones'!BP$3-'3- Datos generales'!$B$4+'8 -Datos de referencia'!$B$25))),0)</f>
        <v>0</v>
      </c>
      <c r="BQ32" s="20">
        <f>IF(AJ32&gt;0,$N32*((1+'3- Datos generales'!$B$5)^(BQ$3-'3- Datos generales'!$B$4))*(AJ32*((1+'3- Datos generales'!$B$11)^('5-Proyección inversiones'!BQ$3-'3- Datos generales'!$B$4+'8 -Datos de referencia'!$B$25))),0)</f>
        <v>0</v>
      </c>
      <c r="BR32" s="155">
        <f>IF(AK32&gt;0,$N32*((1+'3- Datos generales'!$B$5)^(BR$3-'3- Datos generales'!$B$4))*(AK32*((1+'3- Datos generales'!$B$11)^('5-Proyección inversiones'!BR$3-'3- Datos generales'!$B$4+'8 -Datos de referencia'!$B$25))),0)</f>
        <v>0</v>
      </c>
      <c r="BS32" s="23">
        <f>IF(AL32&gt;0,AL32*($O32*(1+'3- Datos generales'!$B$5)^(BH$3-'3- Datos generales'!$B$4)),0)</f>
        <v>0</v>
      </c>
      <c r="BT32" s="20">
        <f>IF(AM32&gt;0,AM32*($O32*(1+'3- Datos generales'!$B$5)^(BT$3-'3- Datos generales'!$B$4)),0)</f>
        <v>0</v>
      </c>
      <c r="BU32" s="20">
        <f>IF(AN32&gt;0,AN32*($O32*(1+'3- Datos generales'!$B$5)^(BU$3-'3- Datos generales'!$B$4)),0)</f>
        <v>0</v>
      </c>
      <c r="BV32" s="20">
        <f>IF(AO32&gt;0,AO32*($O32*(1+'3- Datos generales'!$B$5)^(BV$3-'3- Datos generales'!$B$4)),0)</f>
        <v>0</v>
      </c>
      <c r="BW32" s="20">
        <f>IF(AP32&gt;0,AP32*($O32*(1+'3- Datos generales'!$B$5)^(BW$3-'3- Datos generales'!$B$4)),0)</f>
        <v>0</v>
      </c>
      <c r="BX32" s="20">
        <f>IF(AQ32&gt;0,AQ32*($O32*(1+'3- Datos generales'!$B$5)^(BX$3-'3- Datos generales'!$B$4)),0)</f>
        <v>0</v>
      </c>
      <c r="BY32" s="20">
        <f>IF(AR32&gt;0,AR32*($O32*(1+'3- Datos generales'!$B$5)^(BY$3-'3- Datos generales'!$B$4)),0)</f>
        <v>0</v>
      </c>
      <c r="BZ32" s="20">
        <f>IF(AS32&gt;0,AS32*($O32*(1+'3- Datos generales'!$B$5)^(BZ$3-'3- Datos generales'!$B$4)),0)</f>
        <v>0</v>
      </c>
      <c r="CA32" s="20">
        <f>IF(AT32&gt;0,AT32*($O32*(1+'3- Datos generales'!$B$5)^(CA$3-'3- Datos generales'!$B$4)),0)</f>
        <v>0</v>
      </c>
      <c r="CB32" s="20">
        <f>IF(AU32&gt;0,AU32*($O32*(1+'3- Datos generales'!$B$5)^(CB$3-'3- Datos generales'!$B$4)),0)</f>
        <v>0</v>
      </c>
      <c r="CC32" s="155">
        <f>IF(AV32&gt;0,AV32*($O32*(1+'3- Datos generales'!$B$5)^(CC$3-'3- Datos generales'!$B$4)),0)</f>
        <v>0</v>
      </c>
    </row>
    <row r="33" spans="1:81" x14ac:dyDescent="0.25">
      <c r="A33" s="38"/>
      <c r="B33" s="14"/>
      <c r="C33" s="14">
        <f>'4-Registro de activos'!C33</f>
        <v>0</v>
      </c>
      <c r="D33" s="14">
        <f>'4-Registro de activos'!D33</f>
        <v>0</v>
      </c>
      <c r="E33" s="14">
        <f>'4-Registro de activos'!E33</f>
        <v>0</v>
      </c>
      <c r="F33" s="14">
        <f>'4-Registro de activos'!F33</f>
        <v>0</v>
      </c>
      <c r="G33" s="14">
        <f>'4-Registro de activos'!G33</f>
        <v>0</v>
      </c>
      <c r="H33" s="26">
        <f>'4-Registro de activos'!H33</f>
        <v>0</v>
      </c>
      <c r="I33" s="15" t="str">
        <f>'4-Registro de activos'!AV33</f>
        <v>n/a</v>
      </c>
      <c r="J33" s="14" t="str">
        <f>'4-Registro de activos'!AW33</f>
        <v>Bajo Riesgo</v>
      </c>
      <c r="K33" s="14" t="str">
        <f>'4-Registro de activos'!AX33</f>
        <v>n/a</v>
      </c>
      <c r="L33" s="14" t="str">
        <f>'4-Registro de activos'!AY33</f>
        <v>n/a</v>
      </c>
      <c r="M33" s="66">
        <f>IF('4-Registro de activos'!K33="Sistema no mejorado",AVERAGE('3- Datos generales'!$D$20:$D$21),0)</f>
        <v>0</v>
      </c>
      <c r="N33" s="20" t="str">
        <f>IF('4-Registro de activos'!K33="Sistema no mejorado",0,IF('4-Registro de activos'!I33="sin dato","n/a",IF('4-Registro de activos'!I33="otro","n/a",VLOOKUP('4-Registro de activos'!I33,'3- Datos generales'!$A$23:$D$24,4,0))))</f>
        <v>n/a</v>
      </c>
      <c r="O33" s="155" t="str">
        <f>IF('4-Registro de activos'!K33="Sistema no mejorado",0,IF('4-Registro de activos'!I33="sin dato","n/a",IF('4-Registro de activos'!I33="otro","n/a",VLOOKUP('4-Registro de activos'!I33,'3- Datos generales'!$A$26:$D$27,4,0))))</f>
        <v>n/a</v>
      </c>
      <c r="P33" s="22">
        <f>IF('4-Registro de activos'!$AY33="Nueva Construccion",ROUNDUP(('4-Registro de activos'!$G33*'3- Datos generales'!$B$12*(1+'3- Datos generales'!$B$11)^(P$3-'3- Datos generales'!$B$4)),0),0)</f>
        <v>0</v>
      </c>
      <c r="Q33" s="21">
        <f>IF('4-Registro de activos'!$AY33="Nueva Construccion",IF($P33&gt;0,0,ROUNDUP(('4-Registro de activos'!$G33*'3- Datos generales'!$B$12*(1+'3- Datos generales'!$B$11)^(Q$3-'3- Datos generales'!$B$4)),0)),0)</f>
        <v>0</v>
      </c>
      <c r="R33" s="21">
        <f>IF('4-Registro de activos'!$AY33="Nueva Construccion",IF($P33&gt;0,0,ROUNDUP(('4-Registro de activos'!$G33*'3- Datos generales'!$B$12*(1+'3- Datos generales'!$B$11)^(R$3-'3- Datos generales'!$B$4)),0)),0)</f>
        <v>0</v>
      </c>
      <c r="S33" s="21">
        <f>IF('4-Registro de activos'!$AY33="Nueva Construccion",IF($P33&gt;0,0,ROUNDUP(('4-Registro de activos'!$G33*'3- Datos generales'!$B$12*(1+'3- Datos generales'!$B$11)^(S$3-'3- Datos generales'!$B$4)),0)),0)</f>
        <v>0</v>
      </c>
      <c r="T33" s="21">
        <f>IF('4-Registro de activos'!$AY33="Nueva Construccion",IF($P33&gt;0,0,ROUNDUP(('4-Registro de activos'!$G33*'3- Datos generales'!$B$12*(1+'3- Datos generales'!$B$11)^(T$3-'3- Datos generales'!$B$4)),0)),0)</f>
        <v>0</v>
      </c>
      <c r="U33" s="21">
        <f>IF('4-Registro de activos'!$AY33="Nueva Construccion",IF($P33&gt;0,0,ROUNDUP(('4-Registro de activos'!$G33*'3- Datos generales'!$B$12*(1+'3- Datos generales'!$B$11)^(U$3-'3- Datos generales'!$B$4)),0)),0)</f>
        <v>0</v>
      </c>
      <c r="V33" s="21">
        <f>IF('4-Registro de activos'!$AY33="Nueva Construccion",IF($P33&gt;0,0,ROUNDUP(('4-Registro de activos'!$G33*'3- Datos generales'!$B$12*(1+'3- Datos generales'!$B$11)^(V$3-'3- Datos generales'!$B$4)),0)),0)</f>
        <v>0</v>
      </c>
      <c r="W33" s="21">
        <f>IF('4-Registro de activos'!$AY33="Nueva Construccion",IF($P33&gt;0,0,ROUNDUP(('4-Registro de activos'!$G33*'3- Datos generales'!$B$12*(1+'3- Datos generales'!$B$11)^(W$3-'3- Datos generales'!$B$4)),0)),0)</f>
        <v>0</v>
      </c>
      <c r="X33" s="21">
        <f>IF('4-Registro de activos'!$AY33="Nueva Construccion",IF($P33&gt;0,0,ROUNDUP(('4-Registro de activos'!$G33*'3- Datos generales'!$B$12*(1+'3- Datos generales'!$B$11)^(X$3-'3- Datos generales'!$B$4)),0)),0)</f>
        <v>0</v>
      </c>
      <c r="Y33" s="21">
        <f>IF('4-Registro de activos'!$AY33="Nueva Construccion",IF($P33&gt;0,0,ROUNDUP(('4-Registro de activos'!$G33*'3- Datos generales'!$B$12*(1+'3- Datos generales'!$B$11)^(Y$3-'3- Datos generales'!$B$4)),0)),0)</f>
        <v>0</v>
      </c>
      <c r="Z33" s="159">
        <f>IF('4-Registro de activos'!$AY33="Nueva Construccion",IF($P33&gt;0,0,ROUNDUP(('4-Registro de activos'!$G33*'3- Datos generales'!$B$12*(1+'3- Datos generales'!$B$11)^(Z$3-'3- Datos generales'!$B$4)),0)),0)</f>
        <v>0</v>
      </c>
      <c r="AA33" s="22">
        <f>IF('4-Registro de activos'!$AV33&lt;=(AA$3-'3- Datos generales'!$B$4),ROUNDUP(('4-Registro de activos'!$G33*'3- Datos generales'!$B$12*(1+'3- Datos generales'!$B$11)^(AA$3-'3- Datos generales'!$B$4)),0),0)</f>
        <v>0</v>
      </c>
      <c r="AB33" s="21">
        <f>IF('4-Registro de activos'!$AV33=(AB$3-'3- Datos generales'!$B$4),ROUNDUP(('4-Registro de activos'!$G33*'3- Datos generales'!$B$12*(1+'3- Datos generales'!$B$11)^(AB$3-'3- Datos generales'!$B$4)),0),0)</f>
        <v>0</v>
      </c>
      <c r="AC33" s="21">
        <f>IF('4-Registro de activos'!$AV33=(AC$3-'3- Datos generales'!$B$4),ROUNDUP(('4-Registro de activos'!$G33*'3- Datos generales'!$B$12*(1+'3- Datos generales'!$B$11)^(AC$3-'3- Datos generales'!$B$4)),0),0)</f>
        <v>0</v>
      </c>
      <c r="AD33" s="21">
        <f>IF('4-Registro de activos'!$AV33=(AD$3-'3- Datos generales'!$B$4),ROUNDUP(('4-Registro de activos'!$G33*'3- Datos generales'!$B$12*(1+'3- Datos generales'!$B$11)^(AD$3-'3- Datos generales'!$B$4)),0),0)</f>
        <v>0</v>
      </c>
      <c r="AE33" s="21">
        <f>IF('4-Registro de activos'!$AV33=(AE$3-'3- Datos generales'!$B$4),ROUNDUP(('4-Registro de activos'!$G33*'3- Datos generales'!$B$12*(1+'3- Datos generales'!$B$11)^(AE$3-'3- Datos generales'!$B$4)),0),0)</f>
        <v>0</v>
      </c>
      <c r="AF33" s="21">
        <f>IF('4-Registro de activos'!$AV33=(AF$3-'3- Datos generales'!$B$4),ROUNDUP(('4-Registro de activos'!$G33*'3- Datos generales'!$B$12*(1+'3- Datos generales'!$B$11)^(AF$3-'3- Datos generales'!$B$4)),0),0)</f>
        <v>0</v>
      </c>
      <c r="AG33" s="21">
        <f>IF('4-Registro de activos'!$AV33=(AG$3-'3- Datos generales'!$B$4),ROUNDUP(('4-Registro de activos'!$G33*'3- Datos generales'!$B$12*(1+'3- Datos generales'!$B$11)^(AG$3-'3- Datos generales'!$B$4)),0),0)</f>
        <v>0</v>
      </c>
      <c r="AH33" s="21">
        <f>IF('4-Registro de activos'!$AV33=(AH$3-'3- Datos generales'!$B$4),ROUNDUP(('4-Registro de activos'!$G33*'3- Datos generales'!$B$12*(1+'3- Datos generales'!$B$11)^(AH$3-'3- Datos generales'!$B$4)),0),0)</f>
        <v>0</v>
      </c>
      <c r="AI33" s="21">
        <f>IF('4-Registro de activos'!$AV33=(AI$3-'3- Datos generales'!$B$4),ROUNDUP(('4-Registro de activos'!$G33*'3- Datos generales'!$B$12*(1+'3- Datos generales'!$B$11)^(AI$3-'3- Datos generales'!$B$4)),0),0)</f>
        <v>0</v>
      </c>
      <c r="AJ33" s="21">
        <f>IF('4-Registro de activos'!$AV33=(AJ$3-'3- Datos generales'!$B$4),ROUNDUP(('4-Registro de activos'!$G33*'3- Datos generales'!$B$12*(1+'3- Datos generales'!$B$11)^(AJ$3-'3- Datos generales'!$B$4)),0),0)</f>
        <v>0</v>
      </c>
      <c r="AK33" s="159">
        <f>IF('4-Registro de activos'!$AV33=(AK$3-'3- Datos generales'!$B$4),ROUNDUP(('4-Registro de activos'!$G33*'3- Datos generales'!$B$12*(1+'3- Datos generales'!$B$11)^(AK$3-'3- Datos generales'!$B$4)),0),0)</f>
        <v>0</v>
      </c>
      <c r="AL33" s="22">
        <f>IF('4-Registro de activos'!$AV33&lt;=(AL$3-'3- Datos generales'!$B$4),ROUNDUP((('4-Registro de activos'!$H33*'3- Datos generales'!$B$12)*((1+'3- Datos generales'!$B$11)^(AL$3-'3- Datos generales'!$B$4+'8 -Datos de referencia'!$B$25))),0),0)</f>
        <v>0</v>
      </c>
      <c r="AM33" s="21">
        <f>IF('4-Registro de activos'!$AV33=(AM$3-'3- Datos generales'!$B$4),ROUNDUP((('4-Registro de activos'!$H33*'3- Datos generales'!$B$12)*((1+'3- Datos generales'!$B$11)^(AM$3-'3- Datos generales'!$B$4+'8 -Datos de referencia'!$B$25))),0),0)</f>
        <v>0</v>
      </c>
      <c r="AN33" s="21">
        <f>IF('4-Registro de activos'!$AV33=(AN$3-'3- Datos generales'!$B$4),ROUNDUP((('4-Registro de activos'!$H33*'3- Datos generales'!$B$12)*((1+'3- Datos generales'!$B$11)^(AN$3-'3- Datos generales'!$B$4+'8 -Datos de referencia'!$B$25))),0),0)</f>
        <v>0</v>
      </c>
      <c r="AO33" s="21">
        <f>IF('4-Registro de activos'!$AV33=(AO$3-'3- Datos generales'!$B$4),ROUNDUP((('4-Registro de activos'!$H33*'3- Datos generales'!$B$12)*((1+'3- Datos generales'!$B$11)^(AO$3-'3- Datos generales'!$B$4+'8 -Datos de referencia'!$B$25))),0),0)</f>
        <v>0</v>
      </c>
      <c r="AP33" s="21">
        <f>IF('4-Registro de activos'!$AV33=(AP$3-'3- Datos generales'!$B$4),ROUNDUP((('4-Registro de activos'!$H33*'3- Datos generales'!$B$12)*((1+'3- Datos generales'!$B$11)^(AP$3-'3- Datos generales'!$B$4+'8 -Datos de referencia'!$B$25))),0),0)</f>
        <v>0</v>
      </c>
      <c r="AQ33" s="21">
        <f>IF('4-Registro de activos'!$AV33=(AQ$3-'3- Datos generales'!$B$4),ROUNDUP((('4-Registro de activos'!$H33*'3- Datos generales'!$B$12)*((1+'3- Datos generales'!$B$11)^(AQ$3-'3- Datos generales'!$B$4+'8 -Datos de referencia'!$B$25))),0),0)</f>
        <v>0</v>
      </c>
      <c r="AR33" s="21">
        <f>IF('4-Registro de activos'!$AV33=(AR$3-'3- Datos generales'!$B$4),ROUNDUP((('4-Registro de activos'!$H33*'3- Datos generales'!$B$12)*((1+'3- Datos generales'!$B$11)^(AR$3-'3- Datos generales'!$B$4+'8 -Datos de referencia'!$B$25))),0),0)</f>
        <v>0</v>
      </c>
      <c r="AS33" s="21">
        <f>IF('4-Registro de activos'!$AV33=(AS$3-'3- Datos generales'!$B$4),ROUNDUP((('4-Registro de activos'!$H33*'3- Datos generales'!$B$12)*((1+'3- Datos generales'!$B$11)^(AS$3-'3- Datos generales'!$B$4+'8 -Datos de referencia'!$B$25))),0),0)</f>
        <v>0</v>
      </c>
      <c r="AT33" s="21">
        <f>IF('4-Registro de activos'!$AV33=(AT$3-'3- Datos generales'!$B$4),ROUNDUP((('4-Registro de activos'!$H33*'3- Datos generales'!$B$12)*((1+'3- Datos generales'!$B$11)^(AT$3-'3- Datos generales'!$B$4+'8 -Datos de referencia'!$B$25))),0),0)</f>
        <v>0</v>
      </c>
      <c r="AU33" s="21">
        <f>IF('4-Registro de activos'!$AV33=(AU$3-'3- Datos generales'!$B$4),ROUNDUP((('4-Registro de activos'!$H33*'3- Datos generales'!$B$12)*((1+'3- Datos generales'!$B$11)^(AU$3-'3- Datos generales'!$B$4+'8 -Datos de referencia'!$B$25))),0),0)</f>
        <v>0</v>
      </c>
      <c r="AV33" s="159">
        <f>IF('4-Registro de activos'!$AV33=(AV$3-'3- Datos generales'!$B$4),ROUNDUP((('4-Registro de activos'!$H33*'3- Datos generales'!$B$12)*((1+'3- Datos generales'!$B$11)^(AV$3-'3- Datos generales'!$B$4+'8 -Datos de referencia'!$B$25))),0),0)</f>
        <v>0</v>
      </c>
      <c r="AW33" s="23">
        <f>IF(P33&gt;0,($M33*(1+'3- Datos generales'!$B$5)^('5-Proyección inversiones'!AW$3-'3- Datos generales'!$B$4))*(P33*((1+'3- Datos generales'!$B$11)^(AW$3-'3- Datos generales'!$B$4+'8 -Datos de referencia'!$B$25))),0)</f>
        <v>0</v>
      </c>
      <c r="AX33" s="20">
        <f>IF(Q33&gt;0,($M33*(1+'3- Datos generales'!$B$5)^(AX$3-'3- Datos generales'!$B$4))*(Q33*((1+'3- Datos generales'!$B$11)^('5-Proyección inversiones'!AX$3-'3- Datos generales'!$B$4+'8 -Datos de referencia'!$B$25))),0)</f>
        <v>0</v>
      </c>
      <c r="AY33" s="20">
        <f>IF(R33&gt;0,($M33*(1+'3- Datos generales'!$B$5)^(AY$3-'3- Datos generales'!$B$4))*(R33*((1+'3- Datos generales'!$B$11)^('5-Proyección inversiones'!AY$3-'3- Datos generales'!$B$4+'8 -Datos de referencia'!$B$25))),0)</f>
        <v>0</v>
      </c>
      <c r="AZ33" s="20">
        <f>IF(S33&gt;0,($M33*(1+'3- Datos generales'!$B$5)^(AZ$3-'3- Datos generales'!$B$4))*(S33*((1+'3- Datos generales'!$B$11)^('5-Proyección inversiones'!AZ$3-'3- Datos generales'!$B$4+'8 -Datos de referencia'!$B$25))),0)</f>
        <v>0</v>
      </c>
      <c r="BA33" s="20">
        <f>IF(T33&gt;0,($M33*(1+'3- Datos generales'!$B$5)^(BA$3-'3- Datos generales'!$B$4))*(T33*((1+'3- Datos generales'!$B$11)^('5-Proyección inversiones'!BA$3-'3- Datos generales'!$B$4+'8 -Datos de referencia'!$B$25))),0)</f>
        <v>0</v>
      </c>
      <c r="BB33" s="20">
        <f>IF(U33&gt;0,($M33*(1+'3- Datos generales'!$B$5)^(BB$3-'3- Datos generales'!$B$4))*(U33*((1+'3- Datos generales'!$B$11)^('5-Proyección inversiones'!BB$3-'3- Datos generales'!$B$4+'8 -Datos de referencia'!$B$25))),0)</f>
        <v>0</v>
      </c>
      <c r="BC33" s="20">
        <f>IF(V33&gt;0,($M33*(1+'3- Datos generales'!$B$5)^(BC$3-'3- Datos generales'!$B$4))*(V33*((1+'3- Datos generales'!$B$11)^('5-Proyección inversiones'!BC$3-'3- Datos generales'!$B$4+'8 -Datos de referencia'!$B$25))),0)</f>
        <v>0</v>
      </c>
      <c r="BD33" s="20">
        <f>IF(W33&gt;0,($M33*(1+'3- Datos generales'!$B$5)^(BD$3-'3- Datos generales'!$B$4))*(W33*((1+'3- Datos generales'!$B$11)^('5-Proyección inversiones'!BD$3-'3- Datos generales'!$B$4+'8 -Datos de referencia'!$B$25))),0)</f>
        <v>0</v>
      </c>
      <c r="BE33" s="20">
        <f>IF(X33&gt;0,($M33*(1+'3- Datos generales'!$B$5)^(BE$3-'3- Datos generales'!$B$4))*(X33*((1+'3- Datos generales'!$B$11)^('5-Proyección inversiones'!BE$3-'3- Datos generales'!$B$4+'8 -Datos de referencia'!$B$25))),0)</f>
        <v>0</v>
      </c>
      <c r="BF33" s="20">
        <f>IF(Y33&gt;0,($M33*(1+'3- Datos generales'!$B$5)^(BF$3-'3- Datos generales'!$B$4))*(Y33*((1+'3- Datos generales'!$B$11)^('5-Proyección inversiones'!BF$3-'3- Datos generales'!$B$4+'8 -Datos de referencia'!$B$25))),0)</f>
        <v>0</v>
      </c>
      <c r="BG33" s="155">
        <f>IF(Z33&gt;0,($M33*(1+'3- Datos generales'!$B$5)^(BG$3-'3- Datos generales'!$B$4))*(Z33*((1+'3- Datos generales'!$B$11)^('5-Proyección inversiones'!BG$3-'3- Datos generales'!$B$4+'8 -Datos de referencia'!$B$25))),0)</f>
        <v>0</v>
      </c>
      <c r="BH33" s="23">
        <f>IF(AA33&gt;0,($N33*(1+'3- Datos generales'!$B$5)^(BH$3-'3- Datos generales'!$B$4))*(AA33*((1+'3- Datos generales'!$B$11)^('5-Proyección inversiones'!BH$3-'3- Datos generales'!$B$4+'8 -Datos de referencia'!$B$25))),0)</f>
        <v>0</v>
      </c>
      <c r="BI33" s="20">
        <f>IF(AB33&gt;0,$N33*((1+'3- Datos generales'!$B$5)^(BI$3-'3- Datos generales'!$B$4))*(AB33*((1+'3- Datos generales'!$B$11)^('5-Proyección inversiones'!BI$3-'3- Datos generales'!$B$4+'8 -Datos de referencia'!$B$25))),0)</f>
        <v>0</v>
      </c>
      <c r="BJ33" s="20">
        <f>IF(AC33&gt;0,$N33*((1+'3- Datos generales'!$B$5)^(BJ$3-'3- Datos generales'!$B$4))*(AC33*((1+'3- Datos generales'!$B$11)^('5-Proyección inversiones'!BJ$3-'3- Datos generales'!$B$4+'8 -Datos de referencia'!$B$25))),0)</f>
        <v>0</v>
      </c>
      <c r="BK33" s="20">
        <f>IF(AD33&gt;0,$N33*((1+'3- Datos generales'!$B$5)^(BK$3-'3- Datos generales'!$B$4))*(AD33*((1+'3- Datos generales'!$B$11)^('5-Proyección inversiones'!BK$3-'3- Datos generales'!$B$4+'8 -Datos de referencia'!$B$25))),0)</f>
        <v>0</v>
      </c>
      <c r="BL33" s="20">
        <f>IF(AE33&gt;0,$N33*((1+'3- Datos generales'!$B$5)^(BL$3-'3- Datos generales'!$B$4))*(AE33*((1+'3- Datos generales'!$B$11)^('5-Proyección inversiones'!BL$3-'3- Datos generales'!$B$4+'8 -Datos de referencia'!$B$25))),0)</f>
        <v>0</v>
      </c>
      <c r="BM33" s="20">
        <f>IF(AF33&gt;0,$N33*((1+'3- Datos generales'!$B$5)^(BM$3-'3- Datos generales'!$B$4))*(AF33*((1+'3- Datos generales'!$B$11)^('5-Proyección inversiones'!BM$3-'3- Datos generales'!$B$4+'8 -Datos de referencia'!$B$25))),0)</f>
        <v>0</v>
      </c>
      <c r="BN33" s="20">
        <f>IF(AG33&gt;0,$N33*((1+'3- Datos generales'!$B$5)^(BN$3-'3- Datos generales'!$B$4))*(AG33*((1+'3- Datos generales'!$B$11)^('5-Proyección inversiones'!BN$3-'3- Datos generales'!$B$4+'8 -Datos de referencia'!$B$25))),0)</f>
        <v>0</v>
      </c>
      <c r="BO33" s="20">
        <f>IF(AH33&gt;0,$N33*((1+'3- Datos generales'!$B$5)^(BO$3-'3- Datos generales'!$B$4))*(AH33*((1+'3- Datos generales'!$B$11)^('5-Proyección inversiones'!BO$3-'3- Datos generales'!$B$4+'8 -Datos de referencia'!$B$25))),0)</f>
        <v>0</v>
      </c>
      <c r="BP33" s="20">
        <f>IF(AI33&gt;0,$N33*((1+'3- Datos generales'!$B$5)^(BP$3-'3- Datos generales'!$B$4))*(AI33*((1+'3- Datos generales'!$B$11)^('5-Proyección inversiones'!BP$3-'3- Datos generales'!$B$4+'8 -Datos de referencia'!$B$25))),0)</f>
        <v>0</v>
      </c>
      <c r="BQ33" s="20">
        <f>IF(AJ33&gt;0,$N33*((1+'3- Datos generales'!$B$5)^(BQ$3-'3- Datos generales'!$B$4))*(AJ33*((1+'3- Datos generales'!$B$11)^('5-Proyección inversiones'!BQ$3-'3- Datos generales'!$B$4+'8 -Datos de referencia'!$B$25))),0)</f>
        <v>0</v>
      </c>
      <c r="BR33" s="155">
        <f>IF(AK33&gt;0,$N33*((1+'3- Datos generales'!$B$5)^(BR$3-'3- Datos generales'!$B$4))*(AK33*((1+'3- Datos generales'!$B$11)^('5-Proyección inversiones'!BR$3-'3- Datos generales'!$B$4+'8 -Datos de referencia'!$B$25))),0)</f>
        <v>0</v>
      </c>
      <c r="BS33" s="23">
        <f>IF(AL33&gt;0,AL33*($O33*(1+'3- Datos generales'!$B$5)^(BH$3-'3- Datos generales'!$B$4)),0)</f>
        <v>0</v>
      </c>
      <c r="BT33" s="20">
        <f>IF(AM33&gt;0,AM33*($O33*(1+'3- Datos generales'!$B$5)^(BT$3-'3- Datos generales'!$B$4)),0)</f>
        <v>0</v>
      </c>
      <c r="BU33" s="20">
        <f>IF(AN33&gt;0,AN33*($O33*(1+'3- Datos generales'!$B$5)^(BU$3-'3- Datos generales'!$B$4)),0)</f>
        <v>0</v>
      </c>
      <c r="BV33" s="20">
        <f>IF(AO33&gt;0,AO33*($O33*(1+'3- Datos generales'!$B$5)^(BV$3-'3- Datos generales'!$B$4)),0)</f>
        <v>0</v>
      </c>
      <c r="BW33" s="20">
        <f>IF(AP33&gt;0,AP33*($O33*(1+'3- Datos generales'!$B$5)^(BW$3-'3- Datos generales'!$B$4)),0)</f>
        <v>0</v>
      </c>
      <c r="BX33" s="20">
        <f>IF(AQ33&gt;0,AQ33*($O33*(1+'3- Datos generales'!$B$5)^(BX$3-'3- Datos generales'!$B$4)),0)</f>
        <v>0</v>
      </c>
      <c r="BY33" s="20">
        <f>IF(AR33&gt;0,AR33*($O33*(1+'3- Datos generales'!$B$5)^(BY$3-'3- Datos generales'!$B$4)),0)</f>
        <v>0</v>
      </c>
      <c r="BZ33" s="20">
        <f>IF(AS33&gt;0,AS33*($O33*(1+'3- Datos generales'!$B$5)^(BZ$3-'3- Datos generales'!$B$4)),0)</f>
        <v>0</v>
      </c>
      <c r="CA33" s="20">
        <f>IF(AT33&gt;0,AT33*($O33*(1+'3- Datos generales'!$B$5)^(CA$3-'3- Datos generales'!$B$4)),0)</f>
        <v>0</v>
      </c>
      <c r="CB33" s="20">
        <f>IF(AU33&gt;0,AU33*($O33*(1+'3- Datos generales'!$B$5)^(CB$3-'3- Datos generales'!$B$4)),0)</f>
        <v>0</v>
      </c>
      <c r="CC33" s="155">
        <f>IF(AV33&gt;0,AV33*($O33*(1+'3- Datos generales'!$B$5)^(CC$3-'3- Datos generales'!$B$4)),0)</f>
        <v>0</v>
      </c>
    </row>
    <row r="34" spans="1:81" x14ac:dyDescent="0.25">
      <c r="A34" s="38"/>
      <c r="B34" s="14"/>
      <c r="C34" s="14">
        <f>'4-Registro de activos'!C34</f>
        <v>0</v>
      </c>
      <c r="D34" s="14">
        <f>'4-Registro de activos'!D34</f>
        <v>0</v>
      </c>
      <c r="E34" s="14">
        <f>'4-Registro de activos'!E34</f>
        <v>0</v>
      </c>
      <c r="F34" s="14">
        <f>'4-Registro de activos'!F34</f>
        <v>0</v>
      </c>
      <c r="G34" s="14">
        <f>'4-Registro de activos'!G34</f>
        <v>0</v>
      </c>
      <c r="H34" s="26">
        <f>'4-Registro de activos'!H34</f>
        <v>0</v>
      </c>
      <c r="I34" s="15" t="str">
        <f>'4-Registro de activos'!AV34</f>
        <v>n/a</v>
      </c>
      <c r="J34" s="14" t="str">
        <f>'4-Registro de activos'!AW34</f>
        <v>Bajo Riesgo</v>
      </c>
      <c r="K34" s="14" t="str">
        <f>'4-Registro de activos'!AX34</f>
        <v>n/a</v>
      </c>
      <c r="L34" s="14" t="str">
        <f>'4-Registro de activos'!AY34</f>
        <v>n/a</v>
      </c>
      <c r="M34" s="66">
        <f>IF('4-Registro de activos'!K34="Sistema no mejorado",AVERAGE('3- Datos generales'!$D$20:$D$21),0)</f>
        <v>0</v>
      </c>
      <c r="N34" s="20" t="str">
        <f>IF('4-Registro de activos'!K34="Sistema no mejorado",0,IF('4-Registro de activos'!I34="sin dato","n/a",IF('4-Registro de activos'!I34="otro","n/a",VLOOKUP('4-Registro de activos'!I34,'3- Datos generales'!$A$23:$D$24,4,0))))</f>
        <v>n/a</v>
      </c>
      <c r="O34" s="155" t="str">
        <f>IF('4-Registro de activos'!K34="Sistema no mejorado",0,IF('4-Registro de activos'!I34="sin dato","n/a",IF('4-Registro de activos'!I34="otro","n/a",VLOOKUP('4-Registro de activos'!I34,'3- Datos generales'!$A$26:$D$27,4,0))))</f>
        <v>n/a</v>
      </c>
      <c r="P34" s="22">
        <f>IF('4-Registro de activos'!$AY34="Nueva Construccion",ROUNDUP(('4-Registro de activos'!$G34*'3- Datos generales'!$B$12*(1+'3- Datos generales'!$B$11)^(P$3-'3- Datos generales'!$B$4)),0),0)</f>
        <v>0</v>
      </c>
      <c r="Q34" s="21">
        <f>IF('4-Registro de activos'!$AY34="Nueva Construccion",IF($P34&gt;0,0,ROUNDUP(('4-Registro de activos'!$G34*'3- Datos generales'!$B$12*(1+'3- Datos generales'!$B$11)^(Q$3-'3- Datos generales'!$B$4)),0)),0)</f>
        <v>0</v>
      </c>
      <c r="R34" s="21">
        <f>IF('4-Registro de activos'!$AY34="Nueva Construccion",IF($P34&gt;0,0,ROUNDUP(('4-Registro de activos'!$G34*'3- Datos generales'!$B$12*(1+'3- Datos generales'!$B$11)^(R$3-'3- Datos generales'!$B$4)),0)),0)</f>
        <v>0</v>
      </c>
      <c r="S34" s="21">
        <f>IF('4-Registro de activos'!$AY34="Nueva Construccion",IF($P34&gt;0,0,ROUNDUP(('4-Registro de activos'!$G34*'3- Datos generales'!$B$12*(1+'3- Datos generales'!$B$11)^(S$3-'3- Datos generales'!$B$4)),0)),0)</f>
        <v>0</v>
      </c>
      <c r="T34" s="21">
        <f>IF('4-Registro de activos'!$AY34="Nueva Construccion",IF($P34&gt;0,0,ROUNDUP(('4-Registro de activos'!$G34*'3- Datos generales'!$B$12*(1+'3- Datos generales'!$B$11)^(T$3-'3- Datos generales'!$B$4)),0)),0)</f>
        <v>0</v>
      </c>
      <c r="U34" s="21">
        <f>IF('4-Registro de activos'!$AY34="Nueva Construccion",IF($P34&gt;0,0,ROUNDUP(('4-Registro de activos'!$G34*'3- Datos generales'!$B$12*(1+'3- Datos generales'!$B$11)^(U$3-'3- Datos generales'!$B$4)),0)),0)</f>
        <v>0</v>
      </c>
      <c r="V34" s="21">
        <f>IF('4-Registro de activos'!$AY34="Nueva Construccion",IF($P34&gt;0,0,ROUNDUP(('4-Registro de activos'!$G34*'3- Datos generales'!$B$12*(1+'3- Datos generales'!$B$11)^(V$3-'3- Datos generales'!$B$4)),0)),0)</f>
        <v>0</v>
      </c>
      <c r="W34" s="21">
        <f>IF('4-Registro de activos'!$AY34="Nueva Construccion",IF($P34&gt;0,0,ROUNDUP(('4-Registro de activos'!$G34*'3- Datos generales'!$B$12*(1+'3- Datos generales'!$B$11)^(W$3-'3- Datos generales'!$B$4)),0)),0)</f>
        <v>0</v>
      </c>
      <c r="X34" s="21">
        <f>IF('4-Registro de activos'!$AY34="Nueva Construccion",IF($P34&gt;0,0,ROUNDUP(('4-Registro de activos'!$G34*'3- Datos generales'!$B$12*(1+'3- Datos generales'!$B$11)^(X$3-'3- Datos generales'!$B$4)),0)),0)</f>
        <v>0</v>
      </c>
      <c r="Y34" s="21">
        <f>IF('4-Registro de activos'!$AY34="Nueva Construccion",IF($P34&gt;0,0,ROUNDUP(('4-Registro de activos'!$G34*'3- Datos generales'!$B$12*(1+'3- Datos generales'!$B$11)^(Y$3-'3- Datos generales'!$B$4)),0)),0)</f>
        <v>0</v>
      </c>
      <c r="Z34" s="159">
        <f>IF('4-Registro de activos'!$AY34="Nueva Construccion",IF($P34&gt;0,0,ROUNDUP(('4-Registro de activos'!$G34*'3- Datos generales'!$B$12*(1+'3- Datos generales'!$B$11)^(Z$3-'3- Datos generales'!$B$4)),0)),0)</f>
        <v>0</v>
      </c>
      <c r="AA34" s="22">
        <f>IF('4-Registro de activos'!$AV34&lt;=(AA$3-'3- Datos generales'!$B$4),ROUNDUP(('4-Registro de activos'!$G34*'3- Datos generales'!$B$12*(1+'3- Datos generales'!$B$11)^(AA$3-'3- Datos generales'!$B$4)),0),0)</f>
        <v>0</v>
      </c>
      <c r="AB34" s="21">
        <f>IF('4-Registro de activos'!$AV34=(AB$3-'3- Datos generales'!$B$4),ROUNDUP(('4-Registro de activos'!$G34*'3- Datos generales'!$B$12*(1+'3- Datos generales'!$B$11)^(AB$3-'3- Datos generales'!$B$4)),0),0)</f>
        <v>0</v>
      </c>
      <c r="AC34" s="21">
        <f>IF('4-Registro de activos'!$AV34=(AC$3-'3- Datos generales'!$B$4),ROUNDUP(('4-Registro de activos'!$G34*'3- Datos generales'!$B$12*(1+'3- Datos generales'!$B$11)^(AC$3-'3- Datos generales'!$B$4)),0),0)</f>
        <v>0</v>
      </c>
      <c r="AD34" s="21">
        <f>IF('4-Registro de activos'!$AV34=(AD$3-'3- Datos generales'!$B$4),ROUNDUP(('4-Registro de activos'!$G34*'3- Datos generales'!$B$12*(1+'3- Datos generales'!$B$11)^(AD$3-'3- Datos generales'!$B$4)),0),0)</f>
        <v>0</v>
      </c>
      <c r="AE34" s="21">
        <f>IF('4-Registro de activos'!$AV34=(AE$3-'3- Datos generales'!$B$4),ROUNDUP(('4-Registro de activos'!$G34*'3- Datos generales'!$B$12*(1+'3- Datos generales'!$B$11)^(AE$3-'3- Datos generales'!$B$4)),0),0)</f>
        <v>0</v>
      </c>
      <c r="AF34" s="21">
        <f>IF('4-Registro de activos'!$AV34=(AF$3-'3- Datos generales'!$B$4),ROUNDUP(('4-Registro de activos'!$G34*'3- Datos generales'!$B$12*(1+'3- Datos generales'!$B$11)^(AF$3-'3- Datos generales'!$B$4)),0),0)</f>
        <v>0</v>
      </c>
      <c r="AG34" s="21">
        <f>IF('4-Registro de activos'!$AV34=(AG$3-'3- Datos generales'!$B$4),ROUNDUP(('4-Registro de activos'!$G34*'3- Datos generales'!$B$12*(1+'3- Datos generales'!$B$11)^(AG$3-'3- Datos generales'!$B$4)),0),0)</f>
        <v>0</v>
      </c>
      <c r="AH34" s="21">
        <f>IF('4-Registro de activos'!$AV34=(AH$3-'3- Datos generales'!$B$4),ROUNDUP(('4-Registro de activos'!$G34*'3- Datos generales'!$B$12*(1+'3- Datos generales'!$B$11)^(AH$3-'3- Datos generales'!$B$4)),0),0)</f>
        <v>0</v>
      </c>
      <c r="AI34" s="21">
        <f>IF('4-Registro de activos'!$AV34=(AI$3-'3- Datos generales'!$B$4),ROUNDUP(('4-Registro de activos'!$G34*'3- Datos generales'!$B$12*(1+'3- Datos generales'!$B$11)^(AI$3-'3- Datos generales'!$B$4)),0),0)</f>
        <v>0</v>
      </c>
      <c r="AJ34" s="21">
        <f>IF('4-Registro de activos'!$AV34=(AJ$3-'3- Datos generales'!$B$4),ROUNDUP(('4-Registro de activos'!$G34*'3- Datos generales'!$B$12*(1+'3- Datos generales'!$B$11)^(AJ$3-'3- Datos generales'!$B$4)),0),0)</f>
        <v>0</v>
      </c>
      <c r="AK34" s="159">
        <f>IF('4-Registro de activos'!$AV34=(AK$3-'3- Datos generales'!$B$4),ROUNDUP(('4-Registro de activos'!$G34*'3- Datos generales'!$B$12*(1+'3- Datos generales'!$B$11)^(AK$3-'3- Datos generales'!$B$4)),0),0)</f>
        <v>0</v>
      </c>
      <c r="AL34" s="22">
        <f>IF('4-Registro de activos'!$AV34&lt;=(AL$3-'3- Datos generales'!$B$4),ROUNDUP((('4-Registro de activos'!$H34*'3- Datos generales'!$B$12)*((1+'3- Datos generales'!$B$11)^(AL$3-'3- Datos generales'!$B$4+'8 -Datos de referencia'!$B$25))),0),0)</f>
        <v>0</v>
      </c>
      <c r="AM34" s="21">
        <f>IF('4-Registro de activos'!$AV34=(AM$3-'3- Datos generales'!$B$4),ROUNDUP((('4-Registro de activos'!$H34*'3- Datos generales'!$B$12)*((1+'3- Datos generales'!$B$11)^(AM$3-'3- Datos generales'!$B$4+'8 -Datos de referencia'!$B$25))),0),0)</f>
        <v>0</v>
      </c>
      <c r="AN34" s="21">
        <f>IF('4-Registro de activos'!$AV34=(AN$3-'3- Datos generales'!$B$4),ROUNDUP((('4-Registro de activos'!$H34*'3- Datos generales'!$B$12)*((1+'3- Datos generales'!$B$11)^(AN$3-'3- Datos generales'!$B$4+'8 -Datos de referencia'!$B$25))),0),0)</f>
        <v>0</v>
      </c>
      <c r="AO34" s="21">
        <f>IF('4-Registro de activos'!$AV34=(AO$3-'3- Datos generales'!$B$4),ROUNDUP((('4-Registro de activos'!$H34*'3- Datos generales'!$B$12)*((1+'3- Datos generales'!$B$11)^(AO$3-'3- Datos generales'!$B$4+'8 -Datos de referencia'!$B$25))),0),0)</f>
        <v>0</v>
      </c>
      <c r="AP34" s="21">
        <f>IF('4-Registro de activos'!$AV34=(AP$3-'3- Datos generales'!$B$4),ROUNDUP((('4-Registro de activos'!$H34*'3- Datos generales'!$B$12)*((1+'3- Datos generales'!$B$11)^(AP$3-'3- Datos generales'!$B$4+'8 -Datos de referencia'!$B$25))),0),0)</f>
        <v>0</v>
      </c>
      <c r="AQ34" s="21">
        <f>IF('4-Registro de activos'!$AV34=(AQ$3-'3- Datos generales'!$B$4),ROUNDUP((('4-Registro de activos'!$H34*'3- Datos generales'!$B$12)*((1+'3- Datos generales'!$B$11)^(AQ$3-'3- Datos generales'!$B$4+'8 -Datos de referencia'!$B$25))),0),0)</f>
        <v>0</v>
      </c>
      <c r="AR34" s="21">
        <f>IF('4-Registro de activos'!$AV34=(AR$3-'3- Datos generales'!$B$4),ROUNDUP((('4-Registro de activos'!$H34*'3- Datos generales'!$B$12)*((1+'3- Datos generales'!$B$11)^(AR$3-'3- Datos generales'!$B$4+'8 -Datos de referencia'!$B$25))),0),0)</f>
        <v>0</v>
      </c>
      <c r="AS34" s="21">
        <f>IF('4-Registro de activos'!$AV34=(AS$3-'3- Datos generales'!$B$4),ROUNDUP((('4-Registro de activos'!$H34*'3- Datos generales'!$B$12)*((1+'3- Datos generales'!$B$11)^(AS$3-'3- Datos generales'!$B$4+'8 -Datos de referencia'!$B$25))),0),0)</f>
        <v>0</v>
      </c>
      <c r="AT34" s="21">
        <f>IF('4-Registro de activos'!$AV34=(AT$3-'3- Datos generales'!$B$4),ROUNDUP((('4-Registro de activos'!$H34*'3- Datos generales'!$B$12)*((1+'3- Datos generales'!$B$11)^(AT$3-'3- Datos generales'!$B$4+'8 -Datos de referencia'!$B$25))),0),0)</f>
        <v>0</v>
      </c>
      <c r="AU34" s="21">
        <f>IF('4-Registro de activos'!$AV34=(AU$3-'3- Datos generales'!$B$4),ROUNDUP((('4-Registro de activos'!$H34*'3- Datos generales'!$B$12)*((1+'3- Datos generales'!$B$11)^(AU$3-'3- Datos generales'!$B$4+'8 -Datos de referencia'!$B$25))),0),0)</f>
        <v>0</v>
      </c>
      <c r="AV34" s="159">
        <f>IF('4-Registro de activos'!$AV34=(AV$3-'3- Datos generales'!$B$4),ROUNDUP((('4-Registro de activos'!$H34*'3- Datos generales'!$B$12)*((1+'3- Datos generales'!$B$11)^(AV$3-'3- Datos generales'!$B$4+'8 -Datos de referencia'!$B$25))),0),0)</f>
        <v>0</v>
      </c>
      <c r="AW34" s="23">
        <f>IF(P34&gt;0,($M34*(1+'3- Datos generales'!$B$5)^('5-Proyección inversiones'!AW$3-'3- Datos generales'!$B$4))*(P34*((1+'3- Datos generales'!$B$11)^(AW$3-'3- Datos generales'!$B$4+'8 -Datos de referencia'!$B$25))),0)</f>
        <v>0</v>
      </c>
      <c r="AX34" s="20">
        <f>IF(Q34&gt;0,($M34*(1+'3- Datos generales'!$B$5)^(AX$3-'3- Datos generales'!$B$4))*(Q34*((1+'3- Datos generales'!$B$11)^('5-Proyección inversiones'!AX$3-'3- Datos generales'!$B$4+'8 -Datos de referencia'!$B$25))),0)</f>
        <v>0</v>
      </c>
      <c r="AY34" s="20">
        <f>IF(R34&gt;0,($M34*(1+'3- Datos generales'!$B$5)^(AY$3-'3- Datos generales'!$B$4))*(R34*((1+'3- Datos generales'!$B$11)^('5-Proyección inversiones'!AY$3-'3- Datos generales'!$B$4+'8 -Datos de referencia'!$B$25))),0)</f>
        <v>0</v>
      </c>
      <c r="AZ34" s="20">
        <f>IF(S34&gt;0,($M34*(1+'3- Datos generales'!$B$5)^(AZ$3-'3- Datos generales'!$B$4))*(S34*((1+'3- Datos generales'!$B$11)^('5-Proyección inversiones'!AZ$3-'3- Datos generales'!$B$4+'8 -Datos de referencia'!$B$25))),0)</f>
        <v>0</v>
      </c>
      <c r="BA34" s="20">
        <f>IF(T34&gt;0,($M34*(1+'3- Datos generales'!$B$5)^(BA$3-'3- Datos generales'!$B$4))*(T34*((1+'3- Datos generales'!$B$11)^('5-Proyección inversiones'!BA$3-'3- Datos generales'!$B$4+'8 -Datos de referencia'!$B$25))),0)</f>
        <v>0</v>
      </c>
      <c r="BB34" s="20">
        <f>IF(U34&gt;0,($M34*(1+'3- Datos generales'!$B$5)^(BB$3-'3- Datos generales'!$B$4))*(U34*((1+'3- Datos generales'!$B$11)^('5-Proyección inversiones'!BB$3-'3- Datos generales'!$B$4+'8 -Datos de referencia'!$B$25))),0)</f>
        <v>0</v>
      </c>
      <c r="BC34" s="20">
        <f>IF(V34&gt;0,($M34*(1+'3- Datos generales'!$B$5)^(BC$3-'3- Datos generales'!$B$4))*(V34*((1+'3- Datos generales'!$B$11)^('5-Proyección inversiones'!BC$3-'3- Datos generales'!$B$4+'8 -Datos de referencia'!$B$25))),0)</f>
        <v>0</v>
      </c>
      <c r="BD34" s="20">
        <f>IF(W34&gt;0,($M34*(1+'3- Datos generales'!$B$5)^(BD$3-'3- Datos generales'!$B$4))*(W34*((1+'3- Datos generales'!$B$11)^('5-Proyección inversiones'!BD$3-'3- Datos generales'!$B$4+'8 -Datos de referencia'!$B$25))),0)</f>
        <v>0</v>
      </c>
      <c r="BE34" s="20">
        <f>IF(X34&gt;0,($M34*(1+'3- Datos generales'!$B$5)^(BE$3-'3- Datos generales'!$B$4))*(X34*((1+'3- Datos generales'!$B$11)^('5-Proyección inversiones'!BE$3-'3- Datos generales'!$B$4+'8 -Datos de referencia'!$B$25))),0)</f>
        <v>0</v>
      </c>
      <c r="BF34" s="20">
        <f>IF(Y34&gt;0,($M34*(1+'3- Datos generales'!$B$5)^(BF$3-'3- Datos generales'!$B$4))*(Y34*((1+'3- Datos generales'!$B$11)^('5-Proyección inversiones'!BF$3-'3- Datos generales'!$B$4+'8 -Datos de referencia'!$B$25))),0)</f>
        <v>0</v>
      </c>
      <c r="BG34" s="155">
        <f>IF(Z34&gt;0,($M34*(1+'3- Datos generales'!$B$5)^(BG$3-'3- Datos generales'!$B$4))*(Z34*((1+'3- Datos generales'!$B$11)^('5-Proyección inversiones'!BG$3-'3- Datos generales'!$B$4+'8 -Datos de referencia'!$B$25))),0)</f>
        <v>0</v>
      </c>
      <c r="BH34" s="23">
        <f>IF(AA34&gt;0,($N34*(1+'3- Datos generales'!$B$5)^(BH$3-'3- Datos generales'!$B$4))*(AA34*((1+'3- Datos generales'!$B$11)^('5-Proyección inversiones'!BH$3-'3- Datos generales'!$B$4+'8 -Datos de referencia'!$B$25))),0)</f>
        <v>0</v>
      </c>
      <c r="BI34" s="20">
        <f>IF(AB34&gt;0,$N34*((1+'3- Datos generales'!$B$5)^(BI$3-'3- Datos generales'!$B$4))*(AB34*((1+'3- Datos generales'!$B$11)^('5-Proyección inversiones'!BI$3-'3- Datos generales'!$B$4+'8 -Datos de referencia'!$B$25))),0)</f>
        <v>0</v>
      </c>
      <c r="BJ34" s="20">
        <f>IF(AC34&gt;0,$N34*((1+'3- Datos generales'!$B$5)^(BJ$3-'3- Datos generales'!$B$4))*(AC34*((1+'3- Datos generales'!$B$11)^('5-Proyección inversiones'!BJ$3-'3- Datos generales'!$B$4+'8 -Datos de referencia'!$B$25))),0)</f>
        <v>0</v>
      </c>
      <c r="BK34" s="20">
        <f>IF(AD34&gt;0,$N34*((1+'3- Datos generales'!$B$5)^(BK$3-'3- Datos generales'!$B$4))*(AD34*((1+'3- Datos generales'!$B$11)^('5-Proyección inversiones'!BK$3-'3- Datos generales'!$B$4+'8 -Datos de referencia'!$B$25))),0)</f>
        <v>0</v>
      </c>
      <c r="BL34" s="20">
        <f>IF(AE34&gt;0,$N34*((1+'3- Datos generales'!$B$5)^(BL$3-'3- Datos generales'!$B$4))*(AE34*((1+'3- Datos generales'!$B$11)^('5-Proyección inversiones'!BL$3-'3- Datos generales'!$B$4+'8 -Datos de referencia'!$B$25))),0)</f>
        <v>0</v>
      </c>
      <c r="BM34" s="20">
        <f>IF(AF34&gt;0,$N34*((1+'3- Datos generales'!$B$5)^(BM$3-'3- Datos generales'!$B$4))*(AF34*((1+'3- Datos generales'!$B$11)^('5-Proyección inversiones'!BM$3-'3- Datos generales'!$B$4+'8 -Datos de referencia'!$B$25))),0)</f>
        <v>0</v>
      </c>
      <c r="BN34" s="20">
        <f>IF(AG34&gt;0,$N34*((1+'3- Datos generales'!$B$5)^(BN$3-'3- Datos generales'!$B$4))*(AG34*((1+'3- Datos generales'!$B$11)^('5-Proyección inversiones'!BN$3-'3- Datos generales'!$B$4+'8 -Datos de referencia'!$B$25))),0)</f>
        <v>0</v>
      </c>
      <c r="BO34" s="20">
        <f>IF(AH34&gt;0,$N34*((1+'3- Datos generales'!$B$5)^(BO$3-'3- Datos generales'!$B$4))*(AH34*((1+'3- Datos generales'!$B$11)^('5-Proyección inversiones'!BO$3-'3- Datos generales'!$B$4+'8 -Datos de referencia'!$B$25))),0)</f>
        <v>0</v>
      </c>
      <c r="BP34" s="20">
        <f>IF(AI34&gt;0,$N34*((1+'3- Datos generales'!$B$5)^(BP$3-'3- Datos generales'!$B$4))*(AI34*((1+'3- Datos generales'!$B$11)^('5-Proyección inversiones'!BP$3-'3- Datos generales'!$B$4+'8 -Datos de referencia'!$B$25))),0)</f>
        <v>0</v>
      </c>
      <c r="BQ34" s="20">
        <f>IF(AJ34&gt;0,$N34*((1+'3- Datos generales'!$B$5)^(BQ$3-'3- Datos generales'!$B$4))*(AJ34*((1+'3- Datos generales'!$B$11)^('5-Proyección inversiones'!BQ$3-'3- Datos generales'!$B$4+'8 -Datos de referencia'!$B$25))),0)</f>
        <v>0</v>
      </c>
      <c r="BR34" s="155">
        <f>IF(AK34&gt;0,$N34*((1+'3- Datos generales'!$B$5)^(BR$3-'3- Datos generales'!$B$4))*(AK34*((1+'3- Datos generales'!$B$11)^('5-Proyección inversiones'!BR$3-'3- Datos generales'!$B$4+'8 -Datos de referencia'!$B$25))),0)</f>
        <v>0</v>
      </c>
      <c r="BS34" s="23">
        <f>IF(AL34&gt;0,AL34*($O34*(1+'3- Datos generales'!$B$5)^(BH$3-'3- Datos generales'!$B$4)),0)</f>
        <v>0</v>
      </c>
      <c r="BT34" s="20">
        <f>IF(AM34&gt;0,AM34*($O34*(1+'3- Datos generales'!$B$5)^(BT$3-'3- Datos generales'!$B$4)),0)</f>
        <v>0</v>
      </c>
      <c r="BU34" s="20">
        <f>IF(AN34&gt;0,AN34*($O34*(1+'3- Datos generales'!$B$5)^(BU$3-'3- Datos generales'!$B$4)),0)</f>
        <v>0</v>
      </c>
      <c r="BV34" s="20">
        <f>IF(AO34&gt;0,AO34*($O34*(1+'3- Datos generales'!$B$5)^(BV$3-'3- Datos generales'!$B$4)),0)</f>
        <v>0</v>
      </c>
      <c r="BW34" s="20">
        <f>IF(AP34&gt;0,AP34*($O34*(1+'3- Datos generales'!$B$5)^(BW$3-'3- Datos generales'!$B$4)),0)</f>
        <v>0</v>
      </c>
      <c r="BX34" s="20">
        <f>IF(AQ34&gt;0,AQ34*($O34*(1+'3- Datos generales'!$B$5)^(BX$3-'3- Datos generales'!$B$4)),0)</f>
        <v>0</v>
      </c>
      <c r="BY34" s="20">
        <f>IF(AR34&gt;0,AR34*($O34*(1+'3- Datos generales'!$B$5)^(BY$3-'3- Datos generales'!$B$4)),0)</f>
        <v>0</v>
      </c>
      <c r="BZ34" s="20">
        <f>IF(AS34&gt;0,AS34*($O34*(1+'3- Datos generales'!$B$5)^(BZ$3-'3- Datos generales'!$B$4)),0)</f>
        <v>0</v>
      </c>
      <c r="CA34" s="20">
        <f>IF(AT34&gt;0,AT34*($O34*(1+'3- Datos generales'!$B$5)^(CA$3-'3- Datos generales'!$B$4)),0)</f>
        <v>0</v>
      </c>
      <c r="CB34" s="20">
        <f>IF(AU34&gt;0,AU34*($O34*(1+'3- Datos generales'!$B$5)^(CB$3-'3- Datos generales'!$B$4)),0)</f>
        <v>0</v>
      </c>
      <c r="CC34" s="155">
        <f>IF(AV34&gt;0,AV34*($O34*(1+'3- Datos generales'!$B$5)^(CC$3-'3- Datos generales'!$B$4)),0)</f>
        <v>0</v>
      </c>
    </row>
    <row r="35" spans="1:81" x14ac:dyDescent="0.25">
      <c r="A35" s="38"/>
      <c r="B35" s="14"/>
      <c r="C35" s="14">
        <f>'4-Registro de activos'!C35</f>
        <v>0</v>
      </c>
      <c r="D35" s="14">
        <f>'4-Registro de activos'!D35</f>
        <v>0</v>
      </c>
      <c r="E35" s="14">
        <f>'4-Registro de activos'!E35</f>
        <v>0</v>
      </c>
      <c r="F35" s="14">
        <f>'4-Registro de activos'!F35</f>
        <v>0</v>
      </c>
      <c r="G35" s="14">
        <f>'4-Registro de activos'!G35</f>
        <v>0</v>
      </c>
      <c r="H35" s="26">
        <f>'4-Registro de activos'!H35</f>
        <v>0</v>
      </c>
      <c r="I35" s="15" t="str">
        <f>'4-Registro de activos'!AV35</f>
        <v>n/a</v>
      </c>
      <c r="J35" s="14" t="str">
        <f>'4-Registro de activos'!AW35</f>
        <v>Bajo Riesgo</v>
      </c>
      <c r="K35" s="14" t="str">
        <f>'4-Registro de activos'!AX35</f>
        <v>n/a</v>
      </c>
      <c r="L35" s="14" t="str">
        <f>'4-Registro de activos'!AY35</f>
        <v>n/a</v>
      </c>
      <c r="M35" s="66">
        <f>IF('4-Registro de activos'!K35="Sistema no mejorado",AVERAGE('3- Datos generales'!$D$20:$D$21),0)</f>
        <v>0</v>
      </c>
      <c r="N35" s="20" t="str">
        <f>IF('4-Registro de activos'!K35="Sistema no mejorado",0,IF('4-Registro de activos'!I35="sin dato","n/a",IF('4-Registro de activos'!I35="otro","n/a",VLOOKUP('4-Registro de activos'!I35,'3- Datos generales'!$A$23:$D$24,4,0))))</f>
        <v>n/a</v>
      </c>
      <c r="O35" s="155" t="str">
        <f>IF('4-Registro de activos'!K35="Sistema no mejorado",0,IF('4-Registro de activos'!I35="sin dato","n/a",IF('4-Registro de activos'!I35="otro","n/a",VLOOKUP('4-Registro de activos'!I35,'3- Datos generales'!$A$26:$D$27,4,0))))</f>
        <v>n/a</v>
      </c>
      <c r="P35" s="22">
        <f>IF('4-Registro de activos'!$AY35="Nueva Construccion",ROUNDUP(('4-Registro de activos'!$G35*'3- Datos generales'!$B$12*(1+'3- Datos generales'!$B$11)^(P$3-'3- Datos generales'!$B$4)),0),0)</f>
        <v>0</v>
      </c>
      <c r="Q35" s="21">
        <f>IF('4-Registro de activos'!$AY35="Nueva Construccion",IF($P35&gt;0,0,ROUNDUP(('4-Registro de activos'!$G35*'3- Datos generales'!$B$12*(1+'3- Datos generales'!$B$11)^(Q$3-'3- Datos generales'!$B$4)),0)),0)</f>
        <v>0</v>
      </c>
      <c r="R35" s="21">
        <f>IF('4-Registro de activos'!$AY35="Nueva Construccion",IF($P35&gt;0,0,ROUNDUP(('4-Registro de activos'!$G35*'3- Datos generales'!$B$12*(1+'3- Datos generales'!$B$11)^(R$3-'3- Datos generales'!$B$4)),0)),0)</f>
        <v>0</v>
      </c>
      <c r="S35" s="21">
        <f>IF('4-Registro de activos'!$AY35="Nueva Construccion",IF($P35&gt;0,0,ROUNDUP(('4-Registro de activos'!$G35*'3- Datos generales'!$B$12*(1+'3- Datos generales'!$B$11)^(S$3-'3- Datos generales'!$B$4)),0)),0)</f>
        <v>0</v>
      </c>
      <c r="T35" s="21">
        <f>IF('4-Registro de activos'!$AY35="Nueva Construccion",IF($P35&gt;0,0,ROUNDUP(('4-Registro de activos'!$G35*'3- Datos generales'!$B$12*(1+'3- Datos generales'!$B$11)^(T$3-'3- Datos generales'!$B$4)),0)),0)</f>
        <v>0</v>
      </c>
      <c r="U35" s="21">
        <f>IF('4-Registro de activos'!$AY35="Nueva Construccion",IF($P35&gt;0,0,ROUNDUP(('4-Registro de activos'!$G35*'3- Datos generales'!$B$12*(1+'3- Datos generales'!$B$11)^(U$3-'3- Datos generales'!$B$4)),0)),0)</f>
        <v>0</v>
      </c>
      <c r="V35" s="21">
        <f>IF('4-Registro de activos'!$AY35="Nueva Construccion",IF($P35&gt;0,0,ROUNDUP(('4-Registro de activos'!$G35*'3- Datos generales'!$B$12*(1+'3- Datos generales'!$B$11)^(V$3-'3- Datos generales'!$B$4)),0)),0)</f>
        <v>0</v>
      </c>
      <c r="W35" s="21">
        <f>IF('4-Registro de activos'!$AY35="Nueva Construccion",IF($P35&gt;0,0,ROUNDUP(('4-Registro de activos'!$G35*'3- Datos generales'!$B$12*(1+'3- Datos generales'!$B$11)^(W$3-'3- Datos generales'!$B$4)),0)),0)</f>
        <v>0</v>
      </c>
      <c r="X35" s="21">
        <f>IF('4-Registro de activos'!$AY35="Nueva Construccion",IF($P35&gt;0,0,ROUNDUP(('4-Registro de activos'!$G35*'3- Datos generales'!$B$12*(1+'3- Datos generales'!$B$11)^(X$3-'3- Datos generales'!$B$4)),0)),0)</f>
        <v>0</v>
      </c>
      <c r="Y35" s="21">
        <f>IF('4-Registro de activos'!$AY35="Nueva Construccion",IF($P35&gt;0,0,ROUNDUP(('4-Registro de activos'!$G35*'3- Datos generales'!$B$12*(1+'3- Datos generales'!$B$11)^(Y$3-'3- Datos generales'!$B$4)),0)),0)</f>
        <v>0</v>
      </c>
      <c r="Z35" s="159">
        <f>IF('4-Registro de activos'!$AY35="Nueva Construccion",IF($P35&gt;0,0,ROUNDUP(('4-Registro de activos'!$G35*'3- Datos generales'!$B$12*(1+'3- Datos generales'!$B$11)^(Z$3-'3- Datos generales'!$B$4)),0)),0)</f>
        <v>0</v>
      </c>
      <c r="AA35" s="22">
        <f>IF('4-Registro de activos'!$AV35&lt;=(AA$3-'3- Datos generales'!$B$4),ROUNDUP(('4-Registro de activos'!$G35*'3- Datos generales'!$B$12*(1+'3- Datos generales'!$B$11)^(AA$3-'3- Datos generales'!$B$4)),0),0)</f>
        <v>0</v>
      </c>
      <c r="AB35" s="21">
        <f>IF('4-Registro de activos'!$AV35=(AB$3-'3- Datos generales'!$B$4),ROUNDUP(('4-Registro de activos'!$G35*'3- Datos generales'!$B$12*(1+'3- Datos generales'!$B$11)^(AB$3-'3- Datos generales'!$B$4)),0),0)</f>
        <v>0</v>
      </c>
      <c r="AC35" s="21">
        <f>IF('4-Registro de activos'!$AV35=(AC$3-'3- Datos generales'!$B$4),ROUNDUP(('4-Registro de activos'!$G35*'3- Datos generales'!$B$12*(1+'3- Datos generales'!$B$11)^(AC$3-'3- Datos generales'!$B$4)),0),0)</f>
        <v>0</v>
      </c>
      <c r="AD35" s="21">
        <f>IF('4-Registro de activos'!$AV35=(AD$3-'3- Datos generales'!$B$4),ROUNDUP(('4-Registro de activos'!$G35*'3- Datos generales'!$B$12*(1+'3- Datos generales'!$B$11)^(AD$3-'3- Datos generales'!$B$4)),0),0)</f>
        <v>0</v>
      </c>
      <c r="AE35" s="21">
        <f>IF('4-Registro de activos'!$AV35=(AE$3-'3- Datos generales'!$B$4),ROUNDUP(('4-Registro de activos'!$G35*'3- Datos generales'!$B$12*(1+'3- Datos generales'!$B$11)^(AE$3-'3- Datos generales'!$B$4)),0),0)</f>
        <v>0</v>
      </c>
      <c r="AF35" s="21">
        <f>IF('4-Registro de activos'!$AV35=(AF$3-'3- Datos generales'!$B$4),ROUNDUP(('4-Registro de activos'!$G35*'3- Datos generales'!$B$12*(1+'3- Datos generales'!$B$11)^(AF$3-'3- Datos generales'!$B$4)),0),0)</f>
        <v>0</v>
      </c>
      <c r="AG35" s="21">
        <f>IF('4-Registro de activos'!$AV35=(AG$3-'3- Datos generales'!$B$4),ROUNDUP(('4-Registro de activos'!$G35*'3- Datos generales'!$B$12*(1+'3- Datos generales'!$B$11)^(AG$3-'3- Datos generales'!$B$4)),0),0)</f>
        <v>0</v>
      </c>
      <c r="AH35" s="21">
        <f>IF('4-Registro de activos'!$AV35=(AH$3-'3- Datos generales'!$B$4),ROUNDUP(('4-Registro de activos'!$G35*'3- Datos generales'!$B$12*(1+'3- Datos generales'!$B$11)^(AH$3-'3- Datos generales'!$B$4)),0),0)</f>
        <v>0</v>
      </c>
      <c r="AI35" s="21">
        <f>IF('4-Registro de activos'!$AV35=(AI$3-'3- Datos generales'!$B$4),ROUNDUP(('4-Registro de activos'!$G35*'3- Datos generales'!$B$12*(1+'3- Datos generales'!$B$11)^(AI$3-'3- Datos generales'!$B$4)),0),0)</f>
        <v>0</v>
      </c>
      <c r="AJ35" s="21">
        <f>IF('4-Registro de activos'!$AV35=(AJ$3-'3- Datos generales'!$B$4),ROUNDUP(('4-Registro de activos'!$G35*'3- Datos generales'!$B$12*(1+'3- Datos generales'!$B$11)^(AJ$3-'3- Datos generales'!$B$4)),0),0)</f>
        <v>0</v>
      </c>
      <c r="AK35" s="159">
        <f>IF('4-Registro de activos'!$AV35=(AK$3-'3- Datos generales'!$B$4),ROUNDUP(('4-Registro de activos'!$G35*'3- Datos generales'!$B$12*(1+'3- Datos generales'!$B$11)^(AK$3-'3- Datos generales'!$B$4)),0),0)</f>
        <v>0</v>
      </c>
      <c r="AL35" s="22">
        <f>IF('4-Registro de activos'!$AV35&lt;=(AL$3-'3- Datos generales'!$B$4),ROUNDUP((('4-Registro de activos'!$H35*'3- Datos generales'!$B$12)*((1+'3- Datos generales'!$B$11)^(AL$3-'3- Datos generales'!$B$4+'8 -Datos de referencia'!$B$25))),0),0)</f>
        <v>0</v>
      </c>
      <c r="AM35" s="21">
        <f>IF('4-Registro de activos'!$AV35=(AM$3-'3- Datos generales'!$B$4),ROUNDUP((('4-Registro de activos'!$H35*'3- Datos generales'!$B$12)*((1+'3- Datos generales'!$B$11)^(AM$3-'3- Datos generales'!$B$4+'8 -Datos de referencia'!$B$25))),0),0)</f>
        <v>0</v>
      </c>
      <c r="AN35" s="21">
        <f>IF('4-Registro de activos'!$AV35=(AN$3-'3- Datos generales'!$B$4),ROUNDUP((('4-Registro de activos'!$H35*'3- Datos generales'!$B$12)*((1+'3- Datos generales'!$B$11)^(AN$3-'3- Datos generales'!$B$4+'8 -Datos de referencia'!$B$25))),0),0)</f>
        <v>0</v>
      </c>
      <c r="AO35" s="21">
        <f>IF('4-Registro de activos'!$AV35=(AO$3-'3- Datos generales'!$B$4),ROUNDUP((('4-Registro de activos'!$H35*'3- Datos generales'!$B$12)*((1+'3- Datos generales'!$B$11)^(AO$3-'3- Datos generales'!$B$4+'8 -Datos de referencia'!$B$25))),0),0)</f>
        <v>0</v>
      </c>
      <c r="AP35" s="21">
        <f>IF('4-Registro de activos'!$AV35=(AP$3-'3- Datos generales'!$B$4),ROUNDUP((('4-Registro de activos'!$H35*'3- Datos generales'!$B$12)*((1+'3- Datos generales'!$B$11)^(AP$3-'3- Datos generales'!$B$4+'8 -Datos de referencia'!$B$25))),0),0)</f>
        <v>0</v>
      </c>
      <c r="AQ35" s="21">
        <f>IF('4-Registro de activos'!$AV35=(AQ$3-'3- Datos generales'!$B$4),ROUNDUP((('4-Registro de activos'!$H35*'3- Datos generales'!$B$12)*((1+'3- Datos generales'!$B$11)^(AQ$3-'3- Datos generales'!$B$4+'8 -Datos de referencia'!$B$25))),0),0)</f>
        <v>0</v>
      </c>
      <c r="AR35" s="21">
        <f>IF('4-Registro de activos'!$AV35=(AR$3-'3- Datos generales'!$B$4),ROUNDUP((('4-Registro de activos'!$H35*'3- Datos generales'!$B$12)*((1+'3- Datos generales'!$B$11)^(AR$3-'3- Datos generales'!$B$4+'8 -Datos de referencia'!$B$25))),0),0)</f>
        <v>0</v>
      </c>
      <c r="AS35" s="21">
        <f>IF('4-Registro de activos'!$AV35=(AS$3-'3- Datos generales'!$B$4),ROUNDUP((('4-Registro de activos'!$H35*'3- Datos generales'!$B$12)*((1+'3- Datos generales'!$B$11)^(AS$3-'3- Datos generales'!$B$4+'8 -Datos de referencia'!$B$25))),0),0)</f>
        <v>0</v>
      </c>
      <c r="AT35" s="21">
        <f>IF('4-Registro de activos'!$AV35=(AT$3-'3- Datos generales'!$B$4),ROUNDUP((('4-Registro de activos'!$H35*'3- Datos generales'!$B$12)*((1+'3- Datos generales'!$B$11)^(AT$3-'3- Datos generales'!$B$4+'8 -Datos de referencia'!$B$25))),0),0)</f>
        <v>0</v>
      </c>
      <c r="AU35" s="21">
        <f>IF('4-Registro de activos'!$AV35=(AU$3-'3- Datos generales'!$B$4),ROUNDUP((('4-Registro de activos'!$H35*'3- Datos generales'!$B$12)*((1+'3- Datos generales'!$B$11)^(AU$3-'3- Datos generales'!$B$4+'8 -Datos de referencia'!$B$25))),0),0)</f>
        <v>0</v>
      </c>
      <c r="AV35" s="159">
        <f>IF('4-Registro de activos'!$AV35=(AV$3-'3- Datos generales'!$B$4),ROUNDUP((('4-Registro de activos'!$H35*'3- Datos generales'!$B$12)*((1+'3- Datos generales'!$B$11)^(AV$3-'3- Datos generales'!$B$4+'8 -Datos de referencia'!$B$25))),0),0)</f>
        <v>0</v>
      </c>
      <c r="AW35" s="23">
        <f>IF(P35&gt;0,($M35*(1+'3- Datos generales'!$B$5)^('5-Proyección inversiones'!AW$3-'3- Datos generales'!$B$4))*(P35*((1+'3- Datos generales'!$B$11)^(AW$3-'3- Datos generales'!$B$4+'8 -Datos de referencia'!$B$25))),0)</f>
        <v>0</v>
      </c>
      <c r="AX35" s="20">
        <f>IF(Q35&gt;0,($M35*(1+'3- Datos generales'!$B$5)^(AX$3-'3- Datos generales'!$B$4))*(Q35*((1+'3- Datos generales'!$B$11)^('5-Proyección inversiones'!AX$3-'3- Datos generales'!$B$4+'8 -Datos de referencia'!$B$25))),0)</f>
        <v>0</v>
      </c>
      <c r="AY35" s="20">
        <f>IF(R35&gt;0,($M35*(1+'3- Datos generales'!$B$5)^(AY$3-'3- Datos generales'!$B$4))*(R35*((1+'3- Datos generales'!$B$11)^('5-Proyección inversiones'!AY$3-'3- Datos generales'!$B$4+'8 -Datos de referencia'!$B$25))),0)</f>
        <v>0</v>
      </c>
      <c r="AZ35" s="20">
        <f>IF(S35&gt;0,($M35*(1+'3- Datos generales'!$B$5)^(AZ$3-'3- Datos generales'!$B$4))*(S35*((1+'3- Datos generales'!$B$11)^('5-Proyección inversiones'!AZ$3-'3- Datos generales'!$B$4+'8 -Datos de referencia'!$B$25))),0)</f>
        <v>0</v>
      </c>
      <c r="BA35" s="20">
        <f>IF(T35&gt;0,($M35*(1+'3- Datos generales'!$B$5)^(BA$3-'3- Datos generales'!$B$4))*(T35*((1+'3- Datos generales'!$B$11)^('5-Proyección inversiones'!BA$3-'3- Datos generales'!$B$4+'8 -Datos de referencia'!$B$25))),0)</f>
        <v>0</v>
      </c>
      <c r="BB35" s="20">
        <f>IF(U35&gt;0,($M35*(1+'3- Datos generales'!$B$5)^(BB$3-'3- Datos generales'!$B$4))*(U35*((1+'3- Datos generales'!$B$11)^('5-Proyección inversiones'!BB$3-'3- Datos generales'!$B$4+'8 -Datos de referencia'!$B$25))),0)</f>
        <v>0</v>
      </c>
      <c r="BC35" s="20">
        <f>IF(V35&gt;0,($M35*(1+'3- Datos generales'!$B$5)^(BC$3-'3- Datos generales'!$B$4))*(V35*((1+'3- Datos generales'!$B$11)^('5-Proyección inversiones'!BC$3-'3- Datos generales'!$B$4+'8 -Datos de referencia'!$B$25))),0)</f>
        <v>0</v>
      </c>
      <c r="BD35" s="20">
        <f>IF(W35&gt;0,($M35*(1+'3- Datos generales'!$B$5)^(BD$3-'3- Datos generales'!$B$4))*(W35*((1+'3- Datos generales'!$B$11)^('5-Proyección inversiones'!BD$3-'3- Datos generales'!$B$4+'8 -Datos de referencia'!$B$25))),0)</f>
        <v>0</v>
      </c>
      <c r="BE35" s="20">
        <f>IF(X35&gt;0,($M35*(1+'3- Datos generales'!$B$5)^(BE$3-'3- Datos generales'!$B$4))*(X35*((1+'3- Datos generales'!$B$11)^('5-Proyección inversiones'!BE$3-'3- Datos generales'!$B$4+'8 -Datos de referencia'!$B$25))),0)</f>
        <v>0</v>
      </c>
      <c r="BF35" s="20">
        <f>IF(Y35&gt;0,($M35*(1+'3- Datos generales'!$B$5)^(BF$3-'3- Datos generales'!$B$4))*(Y35*((1+'3- Datos generales'!$B$11)^('5-Proyección inversiones'!BF$3-'3- Datos generales'!$B$4+'8 -Datos de referencia'!$B$25))),0)</f>
        <v>0</v>
      </c>
      <c r="BG35" s="155">
        <f>IF(Z35&gt;0,($M35*(1+'3- Datos generales'!$B$5)^(BG$3-'3- Datos generales'!$B$4))*(Z35*((1+'3- Datos generales'!$B$11)^('5-Proyección inversiones'!BG$3-'3- Datos generales'!$B$4+'8 -Datos de referencia'!$B$25))),0)</f>
        <v>0</v>
      </c>
      <c r="BH35" s="23">
        <f>IF(AA35&gt;0,($N35*(1+'3- Datos generales'!$B$5)^(BH$3-'3- Datos generales'!$B$4))*(AA35*((1+'3- Datos generales'!$B$11)^('5-Proyección inversiones'!BH$3-'3- Datos generales'!$B$4+'8 -Datos de referencia'!$B$25))),0)</f>
        <v>0</v>
      </c>
      <c r="BI35" s="20">
        <f>IF(AB35&gt;0,$N35*((1+'3- Datos generales'!$B$5)^(BI$3-'3- Datos generales'!$B$4))*(AB35*((1+'3- Datos generales'!$B$11)^('5-Proyección inversiones'!BI$3-'3- Datos generales'!$B$4+'8 -Datos de referencia'!$B$25))),0)</f>
        <v>0</v>
      </c>
      <c r="BJ35" s="20">
        <f>IF(AC35&gt;0,$N35*((1+'3- Datos generales'!$B$5)^(BJ$3-'3- Datos generales'!$B$4))*(AC35*((1+'3- Datos generales'!$B$11)^('5-Proyección inversiones'!BJ$3-'3- Datos generales'!$B$4+'8 -Datos de referencia'!$B$25))),0)</f>
        <v>0</v>
      </c>
      <c r="BK35" s="20">
        <f>IF(AD35&gt;0,$N35*((1+'3- Datos generales'!$B$5)^(BK$3-'3- Datos generales'!$B$4))*(AD35*((1+'3- Datos generales'!$B$11)^('5-Proyección inversiones'!BK$3-'3- Datos generales'!$B$4+'8 -Datos de referencia'!$B$25))),0)</f>
        <v>0</v>
      </c>
      <c r="BL35" s="20">
        <f>IF(AE35&gt;0,$N35*((1+'3- Datos generales'!$B$5)^(BL$3-'3- Datos generales'!$B$4))*(AE35*((1+'3- Datos generales'!$B$11)^('5-Proyección inversiones'!BL$3-'3- Datos generales'!$B$4+'8 -Datos de referencia'!$B$25))),0)</f>
        <v>0</v>
      </c>
      <c r="BM35" s="20">
        <f>IF(AF35&gt;0,$N35*((1+'3- Datos generales'!$B$5)^(BM$3-'3- Datos generales'!$B$4))*(AF35*((1+'3- Datos generales'!$B$11)^('5-Proyección inversiones'!BM$3-'3- Datos generales'!$B$4+'8 -Datos de referencia'!$B$25))),0)</f>
        <v>0</v>
      </c>
      <c r="BN35" s="20">
        <f>IF(AG35&gt;0,$N35*((1+'3- Datos generales'!$B$5)^(BN$3-'3- Datos generales'!$B$4))*(AG35*((1+'3- Datos generales'!$B$11)^('5-Proyección inversiones'!BN$3-'3- Datos generales'!$B$4+'8 -Datos de referencia'!$B$25))),0)</f>
        <v>0</v>
      </c>
      <c r="BO35" s="20">
        <f>IF(AH35&gt;0,$N35*((1+'3- Datos generales'!$B$5)^(BO$3-'3- Datos generales'!$B$4))*(AH35*((1+'3- Datos generales'!$B$11)^('5-Proyección inversiones'!BO$3-'3- Datos generales'!$B$4+'8 -Datos de referencia'!$B$25))),0)</f>
        <v>0</v>
      </c>
      <c r="BP35" s="20">
        <f>IF(AI35&gt;0,$N35*((1+'3- Datos generales'!$B$5)^(BP$3-'3- Datos generales'!$B$4))*(AI35*((1+'3- Datos generales'!$B$11)^('5-Proyección inversiones'!BP$3-'3- Datos generales'!$B$4+'8 -Datos de referencia'!$B$25))),0)</f>
        <v>0</v>
      </c>
      <c r="BQ35" s="20">
        <f>IF(AJ35&gt;0,$N35*((1+'3- Datos generales'!$B$5)^(BQ$3-'3- Datos generales'!$B$4))*(AJ35*((1+'3- Datos generales'!$B$11)^('5-Proyección inversiones'!BQ$3-'3- Datos generales'!$B$4+'8 -Datos de referencia'!$B$25))),0)</f>
        <v>0</v>
      </c>
      <c r="BR35" s="155">
        <f>IF(AK35&gt;0,$N35*((1+'3- Datos generales'!$B$5)^(BR$3-'3- Datos generales'!$B$4))*(AK35*((1+'3- Datos generales'!$B$11)^('5-Proyección inversiones'!BR$3-'3- Datos generales'!$B$4+'8 -Datos de referencia'!$B$25))),0)</f>
        <v>0</v>
      </c>
      <c r="BS35" s="23">
        <f>IF(AL35&gt;0,AL35*($O35*(1+'3- Datos generales'!$B$5)^(BH$3-'3- Datos generales'!$B$4)),0)</f>
        <v>0</v>
      </c>
      <c r="BT35" s="20">
        <f>IF(AM35&gt;0,AM35*($O35*(1+'3- Datos generales'!$B$5)^(BT$3-'3- Datos generales'!$B$4)),0)</f>
        <v>0</v>
      </c>
      <c r="BU35" s="20">
        <f>IF(AN35&gt;0,AN35*($O35*(1+'3- Datos generales'!$B$5)^(BU$3-'3- Datos generales'!$B$4)),0)</f>
        <v>0</v>
      </c>
      <c r="BV35" s="20">
        <f>IF(AO35&gt;0,AO35*($O35*(1+'3- Datos generales'!$B$5)^(BV$3-'3- Datos generales'!$B$4)),0)</f>
        <v>0</v>
      </c>
      <c r="BW35" s="20">
        <f>IF(AP35&gt;0,AP35*($O35*(1+'3- Datos generales'!$B$5)^(BW$3-'3- Datos generales'!$B$4)),0)</f>
        <v>0</v>
      </c>
      <c r="BX35" s="20">
        <f>IF(AQ35&gt;0,AQ35*($O35*(1+'3- Datos generales'!$B$5)^(BX$3-'3- Datos generales'!$B$4)),0)</f>
        <v>0</v>
      </c>
      <c r="BY35" s="20">
        <f>IF(AR35&gt;0,AR35*($O35*(1+'3- Datos generales'!$B$5)^(BY$3-'3- Datos generales'!$B$4)),0)</f>
        <v>0</v>
      </c>
      <c r="BZ35" s="20">
        <f>IF(AS35&gt;0,AS35*($O35*(1+'3- Datos generales'!$B$5)^(BZ$3-'3- Datos generales'!$B$4)),0)</f>
        <v>0</v>
      </c>
      <c r="CA35" s="20">
        <f>IF(AT35&gt;0,AT35*($O35*(1+'3- Datos generales'!$B$5)^(CA$3-'3- Datos generales'!$B$4)),0)</f>
        <v>0</v>
      </c>
      <c r="CB35" s="20">
        <f>IF(AU35&gt;0,AU35*($O35*(1+'3- Datos generales'!$B$5)^(CB$3-'3- Datos generales'!$B$4)),0)</f>
        <v>0</v>
      </c>
      <c r="CC35" s="155">
        <f>IF(AV35&gt;0,AV35*($O35*(1+'3- Datos generales'!$B$5)^(CC$3-'3- Datos generales'!$B$4)),0)</f>
        <v>0</v>
      </c>
    </row>
    <row r="36" spans="1:81" x14ac:dyDescent="0.25">
      <c r="A36" s="38"/>
      <c r="B36" s="14"/>
      <c r="C36" s="14">
        <f>'4-Registro de activos'!C36</f>
        <v>0</v>
      </c>
      <c r="D36" s="14">
        <f>'4-Registro de activos'!D36</f>
        <v>0</v>
      </c>
      <c r="E36" s="14">
        <f>'4-Registro de activos'!E36</f>
        <v>0</v>
      </c>
      <c r="F36" s="14">
        <f>'4-Registro de activos'!F36</f>
        <v>0</v>
      </c>
      <c r="G36" s="14">
        <f>'4-Registro de activos'!G36</f>
        <v>0</v>
      </c>
      <c r="H36" s="26">
        <f>'4-Registro de activos'!H36</f>
        <v>0</v>
      </c>
      <c r="I36" s="15" t="str">
        <f>'4-Registro de activos'!AV36</f>
        <v>n/a</v>
      </c>
      <c r="J36" s="14" t="str">
        <f>'4-Registro de activos'!AW36</f>
        <v>Bajo Riesgo</v>
      </c>
      <c r="K36" s="14" t="str">
        <f>'4-Registro de activos'!AX36</f>
        <v>n/a</v>
      </c>
      <c r="L36" s="14" t="str">
        <f>'4-Registro de activos'!AY36</f>
        <v>n/a</v>
      </c>
      <c r="M36" s="66">
        <f>IF('4-Registro de activos'!K36="Sistema no mejorado",AVERAGE('3- Datos generales'!$D$20:$D$21),0)</f>
        <v>0</v>
      </c>
      <c r="N36" s="20" t="str">
        <f>IF('4-Registro de activos'!K36="Sistema no mejorado",0,IF('4-Registro de activos'!I36="sin dato","n/a",IF('4-Registro de activos'!I36="otro","n/a",VLOOKUP('4-Registro de activos'!I36,'3- Datos generales'!$A$23:$D$24,4,0))))</f>
        <v>n/a</v>
      </c>
      <c r="O36" s="155" t="str">
        <f>IF('4-Registro de activos'!K36="Sistema no mejorado",0,IF('4-Registro de activos'!I36="sin dato","n/a",IF('4-Registro de activos'!I36="otro","n/a",VLOOKUP('4-Registro de activos'!I36,'3- Datos generales'!$A$26:$D$27,4,0))))</f>
        <v>n/a</v>
      </c>
      <c r="P36" s="22">
        <f>IF('4-Registro de activos'!$AY36="Nueva Construccion",ROUNDUP(('4-Registro de activos'!$G36*'3- Datos generales'!$B$12*(1+'3- Datos generales'!$B$11)^(P$3-'3- Datos generales'!$B$4)),0),0)</f>
        <v>0</v>
      </c>
      <c r="Q36" s="21">
        <f>IF('4-Registro de activos'!$AY36="Nueva Construccion",IF($P36&gt;0,0,ROUNDUP(('4-Registro de activos'!$G36*'3- Datos generales'!$B$12*(1+'3- Datos generales'!$B$11)^(Q$3-'3- Datos generales'!$B$4)),0)),0)</f>
        <v>0</v>
      </c>
      <c r="R36" s="21">
        <f>IF('4-Registro de activos'!$AY36="Nueva Construccion",IF($P36&gt;0,0,ROUNDUP(('4-Registro de activos'!$G36*'3- Datos generales'!$B$12*(1+'3- Datos generales'!$B$11)^(R$3-'3- Datos generales'!$B$4)),0)),0)</f>
        <v>0</v>
      </c>
      <c r="S36" s="21">
        <f>IF('4-Registro de activos'!$AY36="Nueva Construccion",IF($P36&gt;0,0,ROUNDUP(('4-Registro de activos'!$G36*'3- Datos generales'!$B$12*(1+'3- Datos generales'!$B$11)^(S$3-'3- Datos generales'!$B$4)),0)),0)</f>
        <v>0</v>
      </c>
      <c r="T36" s="21">
        <f>IF('4-Registro de activos'!$AY36="Nueva Construccion",IF($P36&gt;0,0,ROUNDUP(('4-Registro de activos'!$G36*'3- Datos generales'!$B$12*(1+'3- Datos generales'!$B$11)^(T$3-'3- Datos generales'!$B$4)),0)),0)</f>
        <v>0</v>
      </c>
      <c r="U36" s="21">
        <f>IF('4-Registro de activos'!$AY36="Nueva Construccion",IF($P36&gt;0,0,ROUNDUP(('4-Registro de activos'!$G36*'3- Datos generales'!$B$12*(1+'3- Datos generales'!$B$11)^(U$3-'3- Datos generales'!$B$4)),0)),0)</f>
        <v>0</v>
      </c>
      <c r="V36" s="21">
        <f>IF('4-Registro de activos'!$AY36="Nueva Construccion",IF($P36&gt;0,0,ROUNDUP(('4-Registro de activos'!$G36*'3- Datos generales'!$B$12*(1+'3- Datos generales'!$B$11)^(V$3-'3- Datos generales'!$B$4)),0)),0)</f>
        <v>0</v>
      </c>
      <c r="W36" s="21">
        <f>IF('4-Registro de activos'!$AY36="Nueva Construccion",IF($P36&gt;0,0,ROUNDUP(('4-Registro de activos'!$G36*'3- Datos generales'!$B$12*(1+'3- Datos generales'!$B$11)^(W$3-'3- Datos generales'!$B$4)),0)),0)</f>
        <v>0</v>
      </c>
      <c r="X36" s="21">
        <f>IF('4-Registro de activos'!$AY36="Nueva Construccion",IF($P36&gt;0,0,ROUNDUP(('4-Registro de activos'!$G36*'3- Datos generales'!$B$12*(1+'3- Datos generales'!$B$11)^(X$3-'3- Datos generales'!$B$4)),0)),0)</f>
        <v>0</v>
      </c>
      <c r="Y36" s="21">
        <f>IF('4-Registro de activos'!$AY36="Nueva Construccion",IF($P36&gt;0,0,ROUNDUP(('4-Registro de activos'!$G36*'3- Datos generales'!$B$12*(1+'3- Datos generales'!$B$11)^(Y$3-'3- Datos generales'!$B$4)),0)),0)</f>
        <v>0</v>
      </c>
      <c r="Z36" s="159">
        <f>IF('4-Registro de activos'!$AY36="Nueva Construccion",IF($P36&gt;0,0,ROUNDUP(('4-Registro de activos'!$G36*'3- Datos generales'!$B$12*(1+'3- Datos generales'!$B$11)^(Z$3-'3- Datos generales'!$B$4)),0)),0)</f>
        <v>0</v>
      </c>
      <c r="AA36" s="22">
        <f>IF('4-Registro de activos'!$AV36&lt;=(AA$3-'3- Datos generales'!$B$4),ROUNDUP(('4-Registro de activos'!$G36*'3- Datos generales'!$B$12*(1+'3- Datos generales'!$B$11)^(AA$3-'3- Datos generales'!$B$4)),0),0)</f>
        <v>0</v>
      </c>
      <c r="AB36" s="21">
        <f>IF('4-Registro de activos'!$AV36=(AB$3-'3- Datos generales'!$B$4),ROUNDUP(('4-Registro de activos'!$G36*'3- Datos generales'!$B$12*(1+'3- Datos generales'!$B$11)^(AB$3-'3- Datos generales'!$B$4)),0),0)</f>
        <v>0</v>
      </c>
      <c r="AC36" s="21">
        <f>IF('4-Registro de activos'!$AV36=(AC$3-'3- Datos generales'!$B$4),ROUNDUP(('4-Registro de activos'!$G36*'3- Datos generales'!$B$12*(1+'3- Datos generales'!$B$11)^(AC$3-'3- Datos generales'!$B$4)),0),0)</f>
        <v>0</v>
      </c>
      <c r="AD36" s="21">
        <f>IF('4-Registro de activos'!$AV36=(AD$3-'3- Datos generales'!$B$4),ROUNDUP(('4-Registro de activos'!$G36*'3- Datos generales'!$B$12*(1+'3- Datos generales'!$B$11)^(AD$3-'3- Datos generales'!$B$4)),0),0)</f>
        <v>0</v>
      </c>
      <c r="AE36" s="21">
        <f>IF('4-Registro de activos'!$AV36=(AE$3-'3- Datos generales'!$B$4),ROUNDUP(('4-Registro de activos'!$G36*'3- Datos generales'!$B$12*(1+'3- Datos generales'!$B$11)^(AE$3-'3- Datos generales'!$B$4)),0),0)</f>
        <v>0</v>
      </c>
      <c r="AF36" s="21">
        <f>IF('4-Registro de activos'!$AV36=(AF$3-'3- Datos generales'!$B$4),ROUNDUP(('4-Registro de activos'!$G36*'3- Datos generales'!$B$12*(1+'3- Datos generales'!$B$11)^(AF$3-'3- Datos generales'!$B$4)),0),0)</f>
        <v>0</v>
      </c>
      <c r="AG36" s="21">
        <f>IF('4-Registro de activos'!$AV36=(AG$3-'3- Datos generales'!$B$4),ROUNDUP(('4-Registro de activos'!$G36*'3- Datos generales'!$B$12*(1+'3- Datos generales'!$B$11)^(AG$3-'3- Datos generales'!$B$4)),0),0)</f>
        <v>0</v>
      </c>
      <c r="AH36" s="21">
        <f>IF('4-Registro de activos'!$AV36=(AH$3-'3- Datos generales'!$B$4),ROUNDUP(('4-Registro de activos'!$G36*'3- Datos generales'!$B$12*(1+'3- Datos generales'!$B$11)^(AH$3-'3- Datos generales'!$B$4)),0),0)</f>
        <v>0</v>
      </c>
      <c r="AI36" s="21">
        <f>IF('4-Registro de activos'!$AV36=(AI$3-'3- Datos generales'!$B$4),ROUNDUP(('4-Registro de activos'!$G36*'3- Datos generales'!$B$12*(1+'3- Datos generales'!$B$11)^(AI$3-'3- Datos generales'!$B$4)),0),0)</f>
        <v>0</v>
      </c>
      <c r="AJ36" s="21">
        <f>IF('4-Registro de activos'!$AV36=(AJ$3-'3- Datos generales'!$B$4),ROUNDUP(('4-Registro de activos'!$G36*'3- Datos generales'!$B$12*(1+'3- Datos generales'!$B$11)^(AJ$3-'3- Datos generales'!$B$4)),0),0)</f>
        <v>0</v>
      </c>
      <c r="AK36" s="159">
        <f>IF('4-Registro de activos'!$AV36=(AK$3-'3- Datos generales'!$B$4),ROUNDUP(('4-Registro de activos'!$G36*'3- Datos generales'!$B$12*(1+'3- Datos generales'!$B$11)^(AK$3-'3- Datos generales'!$B$4)),0),0)</f>
        <v>0</v>
      </c>
      <c r="AL36" s="22">
        <f>IF('4-Registro de activos'!$AV36&lt;=(AL$3-'3- Datos generales'!$B$4),ROUNDUP((('4-Registro de activos'!$H36*'3- Datos generales'!$B$12)*((1+'3- Datos generales'!$B$11)^(AL$3-'3- Datos generales'!$B$4+'8 -Datos de referencia'!$B$25))),0),0)</f>
        <v>0</v>
      </c>
      <c r="AM36" s="21">
        <f>IF('4-Registro de activos'!$AV36=(AM$3-'3- Datos generales'!$B$4),ROUNDUP((('4-Registro de activos'!$H36*'3- Datos generales'!$B$12)*((1+'3- Datos generales'!$B$11)^(AM$3-'3- Datos generales'!$B$4+'8 -Datos de referencia'!$B$25))),0),0)</f>
        <v>0</v>
      </c>
      <c r="AN36" s="21">
        <f>IF('4-Registro de activos'!$AV36=(AN$3-'3- Datos generales'!$B$4),ROUNDUP((('4-Registro de activos'!$H36*'3- Datos generales'!$B$12)*((1+'3- Datos generales'!$B$11)^(AN$3-'3- Datos generales'!$B$4+'8 -Datos de referencia'!$B$25))),0),0)</f>
        <v>0</v>
      </c>
      <c r="AO36" s="21">
        <f>IF('4-Registro de activos'!$AV36=(AO$3-'3- Datos generales'!$B$4),ROUNDUP((('4-Registro de activos'!$H36*'3- Datos generales'!$B$12)*((1+'3- Datos generales'!$B$11)^(AO$3-'3- Datos generales'!$B$4+'8 -Datos de referencia'!$B$25))),0),0)</f>
        <v>0</v>
      </c>
      <c r="AP36" s="21">
        <f>IF('4-Registro de activos'!$AV36=(AP$3-'3- Datos generales'!$B$4),ROUNDUP((('4-Registro de activos'!$H36*'3- Datos generales'!$B$12)*((1+'3- Datos generales'!$B$11)^(AP$3-'3- Datos generales'!$B$4+'8 -Datos de referencia'!$B$25))),0),0)</f>
        <v>0</v>
      </c>
      <c r="AQ36" s="21">
        <f>IF('4-Registro de activos'!$AV36=(AQ$3-'3- Datos generales'!$B$4),ROUNDUP((('4-Registro de activos'!$H36*'3- Datos generales'!$B$12)*((1+'3- Datos generales'!$B$11)^(AQ$3-'3- Datos generales'!$B$4+'8 -Datos de referencia'!$B$25))),0),0)</f>
        <v>0</v>
      </c>
      <c r="AR36" s="21">
        <f>IF('4-Registro de activos'!$AV36=(AR$3-'3- Datos generales'!$B$4),ROUNDUP((('4-Registro de activos'!$H36*'3- Datos generales'!$B$12)*((1+'3- Datos generales'!$B$11)^(AR$3-'3- Datos generales'!$B$4+'8 -Datos de referencia'!$B$25))),0),0)</f>
        <v>0</v>
      </c>
      <c r="AS36" s="21">
        <f>IF('4-Registro de activos'!$AV36=(AS$3-'3- Datos generales'!$B$4),ROUNDUP((('4-Registro de activos'!$H36*'3- Datos generales'!$B$12)*((1+'3- Datos generales'!$B$11)^(AS$3-'3- Datos generales'!$B$4+'8 -Datos de referencia'!$B$25))),0),0)</f>
        <v>0</v>
      </c>
      <c r="AT36" s="21">
        <f>IF('4-Registro de activos'!$AV36=(AT$3-'3- Datos generales'!$B$4),ROUNDUP((('4-Registro de activos'!$H36*'3- Datos generales'!$B$12)*((1+'3- Datos generales'!$B$11)^(AT$3-'3- Datos generales'!$B$4+'8 -Datos de referencia'!$B$25))),0),0)</f>
        <v>0</v>
      </c>
      <c r="AU36" s="21">
        <f>IF('4-Registro de activos'!$AV36=(AU$3-'3- Datos generales'!$B$4),ROUNDUP((('4-Registro de activos'!$H36*'3- Datos generales'!$B$12)*((1+'3- Datos generales'!$B$11)^(AU$3-'3- Datos generales'!$B$4+'8 -Datos de referencia'!$B$25))),0),0)</f>
        <v>0</v>
      </c>
      <c r="AV36" s="159">
        <f>IF('4-Registro de activos'!$AV36=(AV$3-'3- Datos generales'!$B$4),ROUNDUP((('4-Registro de activos'!$H36*'3- Datos generales'!$B$12)*((1+'3- Datos generales'!$B$11)^(AV$3-'3- Datos generales'!$B$4+'8 -Datos de referencia'!$B$25))),0),0)</f>
        <v>0</v>
      </c>
      <c r="AW36" s="23">
        <f>IF(P36&gt;0,($M36*(1+'3- Datos generales'!$B$5)^('5-Proyección inversiones'!AW$3-'3- Datos generales'!$B$4))*(P36*((1+'3- Datos generales'!$B$11)^(AW$3-'3- Datos generales'!$B$4+'8 -Datos de referencia'!$B$25))),0)</f>
        <v>0</v>
      </c>
      <c r="AX36" s="20">
        <f>IF(Q36&gt;0,($M36*(1+'3- Datos generales'!$B$5)^(AX$3-'3- Datos generales'!$B$4))*(Q36*((1+'3- Datos generales'!$B$11)^('5-Proyección inversiones'!AX$3-'3- Datos generales'!$B$4+'8 -Datos de referencia'!$B$25))),0)</f>
        <v>0</v>
      </c>
      <c r="AY36" s="20">
        <f>IF(R36&gt;0,($M36*(1+'3- Datos generales'!$B$5)^(AY$3-'3- Datos generales'!$B$4))*(R36*((1+'3- Datos generales'!$B$11)^('5-Proyección inversiones'!AY$3-'3- Datos generales'!$B$4+'8 -Datos de referencia'!$B$25))),0)</f>
        <v>0</v>
      </c>
      <c r="AZ36" s="20">
        <f>IF(S36&gt;0,($M36*(1+'3- Datos generales'!$B$5)^(AZ$3-'3- Datos generales'!$B$4))*(S36*((1+'3- Datos generales'!$B$11)^('5-Proyección inversiones'!AZ$3-'3- Datos generales'!$B$4+'8 -Datos de referencia'!$B$25))),0)</f>
        <v>0</v>
      </c>
      <c r="BA36" s="20">
        <f>IF(T36&gt;0,($M36*(1+'3- Datos generales'!$B$5)^(BA$3-'3- Datos generales'!$B$4))*(T36*((1+'3- Datos generales'!$B$11)^('5-Proyección inversiones'!BA$3-'3- Datos generales'!$B$4+'8 -Datos de referencia'!$B$25))),0)</f>
        <v>0</v>
      </c>
      <c r="BB36" s="20">
        <f>IF(U36&gt;0,($M36*(1+'3- Datos generales'!$B$5)^(BB$3-'3- Datos generales'!$B$4))*(U36*((1+'3- Datos generales'!$B$11)^('5-Proyección inversiones'!BB$3-'3- Datos generales'!$B$4+'8 -Datos de referencia'!$B$25))),0)</f>
        <v>0</v>
      </c>
      <c r="BC36" s="20">
        <f>IF(V36&gt;0,($M36*(1+'3- Datos generales'!$B$5)^(BC$3-'3- Datos generales'!$B$4))*(V36*((1+'3- Datos generales'!$B$11)^('5-Proyección inversiones'!BC$3-'3- Datos generales'!$B$4+'8 -Datos de referencia'!$B$25))),0)</f>
        <v>0</v>
      </c>
      <c r="BD36" s="20">
        <f>IF(W36&gt;0,($M36*(1+'3- Datos generales'!$B$5)^(BD$3-'3- Datos generales'!$B$4))*(W36*((1+'3- Datos generales'!$B$11)^('5-Proyección inversiones'!BD$3-'3- Datos generales'!$B$4+'8 -Datos de referencia'!$B$25))),0)</f>
        <v>0</v>
      </c>
      <c r="BE36" s="20">
        <f>IF(X36&gt;0,($M36*(1+'3- Datos generales'!$B$5)^(BE$3-'3- Datos generales'!$B$4))*(X36*((1+'3- Datos generales'!$B$11)^('5-Proyección inversiones'!BE$3-'3- Datos generales'!$B$4+'8 -Datos de referencia'!$B$25))),0)</f>
        <v>0</v>
      </c>
      <c r="BF36" s="20">
        <f>IF(Y36&gt;0,($M36*(1+'3- Datos generales'!$B$5)^(BF$3-'3- Datos generales'!$B$4))*(Y36*((1+'3- Datos generales'!$B$11)^('5-Proyección inversiones'!BF$3-'3- Datos generales'!$B$4+'8 -Datos de referencia'!$B$25))),0)</f>
        <v>0</v>
      </c>
      <c r="BG36" s="155">
        <f>IF(Z36&gt;0,($M36*(1+'3- Datos generales'!$B$5)^(BG$3-'3- Datos generales'!$B$4))*(Z36*((1+'3- Datos generales'!$B$11)^('5-Proyección inversiones'!BG$3-'3- Datos generales'!$B$4+'8 -Datos de referencia'!$B$25))),0)</f>
        <v>0</v>
      </c>
      <c r="BH36" s="23">
        <f>IF(AA36&gt;0,($N36*(1+'3- Datos generales'!$B$5)^(BH$3-'3- Datos generales'!$B$4))*(AA36*((1+'3- Datos generales'!$B$11)^('5-Proyección inversiones'!BH$3-'3- Datos generales'!$B$4+'8 -Datos de referencia'!$B$25))),0)</f>
        <v>0</v>
      </c>
      <c r="BI36" s="20">
        <f>IF(AB36&gt;0,$N36*((1+'3- Datos generales'!$B$5)^(BI$3-'3- Datos generales'!$B$4))*(AB36*((1+'3- Datos generales'!$B$11)^('5-Proyección inversiones'!BI$3-'3- Datos generales'!$B$4+'8 -Datos de referencia'!$B$25))),0)</f>
        <v>0</v>
      </c>
      <c r="BJ36" s="20">
        <f>IF(AC36&gt;0,$N36*((1+'3- Datos generales'!$B$5)^(BJ$3-'3- Datos generales'!$B$4))*(AC36*((1+'3- Datos generales'!$B$11)^('5-Proyección inversiones'!BJ$3-'3- Datos generales'!$B$4+'8 -Datos de referencia'!$B$25))),0)</f>
        <v>0</v>
      </c>
      <c r="BK36" s="20">
        <f>IF(AD36&gt;0,$N36*((1+'3- Datos generales'!$B$5)^(BK$3-'3- Datos generales'!$B$4))*(AD36*((1+'3- Datos generales'!$B$11)^('5-Proyección inversiones'!BK$3-'3- Datos generales'!$B$4+'8 -Datos de referencia'!$B$25))),0)</f>
        <v>0</v>
      </c>
      <c r="BL36" s="20">
        <f>IF(AE36&gt;0,$N36*((1+'3- Datos generales'!$B$5)^(BL$3-'3- Datos generales'!$B$4))*(AE36*((1+'3- Datos generales'!$B$11)^('5-Proyección inversiones'!BL$3-'3- Datos generales'!$B$4+'8 -Datos de referencia'!$B$25))),0)</f>
        <v>0</v>
      </c>
      <c r="BM36" s="20">
        <f>IF(AF36&gt;0,$N36*((1+'3- Datos generales'!$B$5)^(BM$3-'3- Datos generales'!$B$4))*(AF36*((1+'3- Datos generales'!$B$11)^('5-Proyección inversiones'!BM$3-'3- Datos generales'!$B$4+'8 -Datos de referencia'!$B$25))),0)</f>
        <v>0</v>
      </c>
      <c r="BN36" s="20">
        <f>IF(AG36&gt;0,$N36*((1+'3- Datos generales'!$B$5)^(BN$3-'3- Datos generales'!$B$4))*(AG36*((1+'3- Datos generales'!$B$11)^('5-Proyección inversiones'!BN$3-'3- Datos generales'!$B$4+'8 -Datos de referencia'!$B$25))),0)</f>
        <v>0</v>
      </c>
      <c r="BO36" s="20">
        <f>IF(AH36&gt;0,$N36*((1+'3- Datos generales'!$B$5)^(BO$3-'3- Datos generales'!$B$4))*(AH36*((1+'3- Datos generales'!$B$11)^('5-Proyección inversiones'!BO$3-'3- Datos generales'!$B$4+'8 -Datos de referencia'!$B$25))),0)</f>
        <v>0</v>
      </c>
      <c r="BP36" s="20">
        <f>IF(AI36&gt;0,$N36*((1+'3- Datos generales'!$B$5)^(BP$3-'3- Datos generales'!$B$4))*(AI36*((1+'3- Datos generales'!$B$11)^('5-Proyección inversiones'!BP$3-'3- Datos generales'!$B$4+'8 -Datos de referencia'!$B$25))),0)</f>
        <v>0</v>
      </c>
      <c r="BQ36" s="20">
        <f>IF(AJ36&gt;0,$N36*((1+'3- Datos generales'!$B$5)^(BQ$3-'3- Datos generales'!$B$4))*(AJ36*((1+'3- Datos generales'!$B$11)^('5-Proyección inversiones'!BQ$3-'3- Datos generales'!$B$4+'8 -Datos de referencia'!$B$25))),0)</f>
        <v>0</v>
      </c>
      <c r="BR36" s="155">
        <f>IF(AK36&gt;0,$N36*((1+'3- Datos generales'!$B$5)^(BR$3-'3- Datos generales'!$B$4))*(AK36*((1+'3- Datos generales'!$B$11)^('5-Proyección inversiones'!BR$3-'3- Datos generales'!$B$4+'8 -Datos de referencia'!$B$25))),0)</f>
        <v>0</v>
      </c>
      <c r="BS36" s="23">
        <f>IF(AL36&gt;0,AL36*($O36*(1+'3- Datos generales'!$B$5)^(BH$3-'3- Datos generales'!$B$4)),0)</f>
        <v>0</v>
      </c>
      <c r="BT36" s="20">
        <f>IF(AM36&gt;0,AM36*($O36*(1+'3- Datos generales'!$B$5)^(BT$3-'3- Datos generales'!$B$4)),0)</f>
        <v>0</v>
      </c>
      <c r="BU36" s="20">
        <f>IF(AN36&gt;0,AN36*($O36*(1+'3- Datos generales'!$B$5)^(BU$3-'3- Datos generales'!$B$4)),0)</f>
        <v>0</v>
      </c>
      <c r="BV36" s="20">
        <f>IF(AO36&gt;0,AO36*($O36*(1+'3- Datos generales'!$B$5)^(BV$3-'3- Datos generales'!$B$4)),0)</f>
        <v>0</v>
      </c>
      <c r="BW36" s="20">
        <f>IF(AP36&gt;0,AP36*($O36*(1+'3- Datos generales'!$B$5)^(BW$3-'3- Datos generales'!$B$4)),0)</f>
        <v>0</v>
      </c>
      <c r="BX36" s="20">
        <f>IF(AQ36&gt;0,AQ36*($O36*(1+'3- Datos generales'!$B$5)^(BX$3-'3- Datos generales'!$B$4)),0)</f>
        <v>0</v>
      </c>
      <c r="BY36" s="20">
        <f>IF(AR36&gt;0,AR36*($O36*(1+'3- Datos generales'!$B$5)^(BY$3-'3- Datos generales'!$B$4)),0)</f>
        <v>0</v>
      </c>
      <c r="BZ36" s="20">
        <f>IF(AS36&gt;0,AS36*($O36*(1+'3- Datos generales'!$B$5)^(BZ$3-'3- Datos generales'!$B$4)),0)</f>
        <v>0</v>
      </c>
      <c r="CA36" s="20">
        <f>IF(AT36&gt;0,AT36*($O36*(1+'3- Datos generales'!$B$5)^(CA$3-'3- Datos generales'!$B$4)),0)</f>
        <v>0</v>
      </c>
      <c r="CB36" s="20">
        <f>IF(AU36&gt;0,AU36*($O36*(1+'3- Datos generales'!$B$5)^(CB$3-'3- Datos generales'!$B$4)),0)</f>
        <v>0</v>
      </c>
      <c r="CC36" s="155">
        <f>IF(AV36&gt;0,AV36*($O36*(1+'3- Datos generales'!$B$5)^(CC$3-'3- Datos generales'!$B$4)),0)</f>
        <v>0</v>
      </c>
    </row>
    <row r="37" spans="1:81" x14ac:dyDescent="0.25">
      <c r="A37" s="38"/>
      <c r="B37" s="14"/>
      <c r="C37" s="14">
        <f>'4-Registro de activos'!C37</f>
        <v>0</v>
      </c>
      <c r="D37" s="14">
        <f>'4-Registro de activos'!D37</f>
        <v>0</v>
      </c>
      <c r="E37" s="14">
        <f>'4-Registro de activos'!E37</f>
        <v>0</v>
      </c>
      <c r="F37" s="14">
        <f>'4-Registro de activos'!F37</f>
        <v>0</v>
      </c>
      <c r="G37" s="14">
        <f>'4-Registro de activos'!G37</f>
        <v>0</v>
      </c>
      <c r="H37" s="26">
        <f>'4-Registro de activos'!H37</f>
        <v>0</v>
      </c>
      <c r="I37" s="15" t="str">
        <f>'4-Registro de activos'!AV37</f>
        <v>n/a</v>
      </c>
      <c r="J37" s="14" t="str">
        <f>'4-Registro de activos'!AW37</f>
        <v>Bajo Riesgo</v>
      </c>
      <c r="K37" s="14" t="str">
        <f>'4-Registro de activos'!AX37</f>
        <v>n/a</v>
      </c>
      <c r="L37" s="14" t="str">
        <f>'4-Registro de activos'!AY37</f>
        <v>n/a</v>
      </c>
      <c r="M37" s="66">
        <f>IF('4-Registro de activos'!K37="Sistema no mejorado",AVERAGE('3- Datos generales'!$D$20:$D$21),0)</f>
        <v>0</v>
      </c>
      <c r="N37" s="20" t="str">
        <f>IF('4-Registro de activos'!K37="Sistema no mejorado",0,IF('4-Registro de activos'!I37="sin dato","n/a",IF('4-Registro de activos'!I37="otro","n/a",VLOOKUP('4-Registro de activos'!I37,'3- Datos generales'!$A$23:$D$24,4,0))))</f>
        <v>n/a</v>
      </c>
      <c r="O37" s="155" t="str">
        <f>IF('4-Registro de activos'!K37="Sistema no mejorado",0,IF('4-Registro de activos'!I37="sin dato","n/a",IF('4-Registro de activos'!I37="otro","n/a",VLOOKUP('4-Registro de activos'!I37,'3- Datos generales'!$A$26:$D$27,4,0))))</f>
        <v>n/a</v>
      </c>
      <c r="P37" s="22">
        <f>IF('4-Registro de activos'!$AY37="Nueva Construccion",ROUNDUP(('4-Registro de activos'!$G37*'3- Datos generales'!$B$12*(1+'3- Datos generales'!$B$11)^(P$3-'3- Datos generales'!$B$4)),0),0)</f>
        <v>0</v>
      </c>
      <c r="Q37" s="21">
        <f>IF('4-Registro de activos'!$AY37="Nueva Construccion",IF($P37&gt;0,0,ROUNDUP(('4-Registro de activos'!$G37*'3- Datos generales'!$B$12*(1+'3- Datos generales'!$B$11)^(Q$3-'3- Datos generales'!$B$4)),0)),0)</f>
        <v>0</v>
      </c>
      <c r="R37" s="21">
        <f>IF('4-Registro de activos'!$AY37="Nueva Construccion",IF($P37&gt;0,0,ROUNDUP(('4-Registro de activos'!$G37*'3- Datos generales'!$B$12*(1+'3- Datos generales'!$B$11)^(R$3-'3- Datos generales'!$B$4)),0)),0)</f>
        <v>0</v>
      </c>
      <c r="S37" s="21">
        <f>IF('4-Registro de activos'!$AY37="Nueva Construccion",IF($P37&gt;0,0,ROUNDUP(('4-Registro de activos'!$G37*'3- Datos generales'!$B$12*(1+'3- Datos generales'!$B$11)^(S$3-'3- Datos generales'!$B$4)),0)),0)</f>
        <v>0</v>
      </c>
      <c r="T37" s="21">
        <f>IF('4-Registro de activos'!$AY37="Nueva Construccion",IF($P37&gt;0,0,ROUNDUP(('4-Registro de activos'!$G37*'3- Datos generales'!$B$12*(1+'3- Datos generales'!$B$11)^(T$3-'3- Datos generales'!$B$4)),0)),0)</f>
        <v>0</v>
      </c>
      <c r="U37" s="21">
        <f>IF('4-Registro de activos'!$AY37="Nueva Construccion",IF($P37&gt;0,0,ROUNDUP(('4-Registro de activos'!$G37*'3- Datos generales'!$B$12*(1+'3- Datos generales'!$B$11)^(U$3-'3- Datos generales'!$B$4)),0)),0)</f>
        <v>0</v>
      </c>
      <c r="V37" s="21">
        <f>IF('4-Registro de activos'!$AY37="Nueva Construccion",IF($P37&gt;0,0,ROUNDUP(('4-Registro de activos'!$G37*'3- Datos generales'!$B$12*(1+'3- Datos generales'!$B$11)^(V$3-'3- Datos generales'!$B$4)),0)),0)</f>
        <v>0</v>
      </c>
      <c r="W37" s="21">
        <f>IF('4-Registro de activos'!$AY37="Nueva Construccion",IF($P37&gt;0,0,ROUNDUP(('4-Registro de activos'!$G37*'3- Datos generales'!$B$12*(1+'3- Datos generales'!$B$11)^(W$3-'3- Datos generales'!$B$4)),0)),0)</f>
        <v>0</v>
      </c>
      <c r="X37" s="21">
        <f>IF('4-Registro de activos'!$AY37="Nueva Construccion",IF($P37&gt;0,0,ROUNDUP(('4-Registro de activos'!$G37*'3- Datos generales'!$B$12*(1+'3- Datos generales'!$B$11)^(X$3-'3- Datos generales'!$B$4)),0)),0)</f>
        <v>0</v>
      </c>
      <c r="Y37" s="21">
        <f>IF('4-Registro de activos'!$AY37="Nueva Construccion",IF($P37&gt;0,0,ROUNDUP(('4-Registro de activos'!$G37*'3- Datos generales'!$B$12*(1+'3- Datos generales'!$B$11)^(Y$3-'3- Datos generales'!$B$4)),0)),0)</f>
        <v>0</v>
      </c>
      <c r="Z37" s="159">
        <f>IF('4-Registro de activos'!$AY37="Nueva Construccion",IF($P37&gt;0,0,ROUNDUP(('4-Registro de activos'!$G37*'3- Datos generales'!$B$12*(1+'3- Datos generales'!$B$11)^(Z$3-'3- Datos generales'!$B$4)),0)),0)</f>
        <v>0</v>
      </c>
      <c r="AA37" s="22">
        <f>IF('4-Registro de activos'!$AV37&lt;=(AA$3-'3- Datos generales'!$B$4),ROUNDUP(('4-Registro de activos'!$G37*'3- Datos generales'!$B$12*(1+'3- Datos generales'!$B$11)^(AA$3-'3- Datos generales'!$B$4)),0),0)</f>
        <v>0</v>
      </c>
      <c r="AB37" s="21">
        <f>IF('4-Registro de activos'!$AV37=(AB$3-'3- Datos generales'!$B$4),ROUNDUP(('4-Registro de activos'!$G37*'3- Datos generales'!$B$12*(1+'3- Datos generales'!$B$11)^(AB$3-'3- Datos generales'!$B$4)),0),0)</f>
        <v>0</v>
      </c>
      <c r="AC37" s="21">
        <f>IF('4-Registro de activos'!$AV37=(AC$3-'3- Datos generales'!$B$4),ROUNDUP(('4-Registro de activos'!$G37*'3- Datos generales'!$B$12*(1+'3- Datos generales'!$B$11)^(AC$3-'3- Datos generales'!$B$4)),0),0)</f>
        <v>0</v>
      </c>
      <c r="AD37" s="21">
        <f>IF('4-Registro de activos'!$AV37=(AD$3-'3- Datos generales'!$B$4),ROUNDUP(('4-Registro de activos'!$G37*'3- Datos generales'!$B$12*(1+'3- Datos generales'!$B$11)^(AD$3-'3- Datos generales'!$B$4)),0),0)</f>
        <v>0</v>
      </c>
      <c r="AE37" s="21">
        <f>IF('4-Registro de activos'!$AV37=(AE$3-'3- Datos generales'!$B$4),ROUNDUP(('4-Registro de activos'!$G37*'3- Datos generales'!$B$12*(1+'3- Datos generales'!$B$11)^(AE$3-'3- Datos generales'!$B$4)),0),0)</f>
        <v>0</v>
      </c>
      <c r="AF37" s="21">
        <f>IF('4-Registro de activos'!$AV37=(AF$3-'3- Datos generales'!$B$4),ROUNDUP(('4-Registro de activos'!$G37*'3- Datos generales'!$B$12*(1+'3- Datos generales'!$B$11)^(AF$3-'3- Datos generales'!$B$4)),0),0)</f>
        <v>0</v>
      </c>
      <c r="AG37" s="21">
        <f>IF('4-Registro de activos'!$AV37=(AG$3-'3- Datos generales'!$B$4),ROUNDUP(('4-Registro de activos'!$G37*'3- Datos generales'!$B$12*(1+'3- Datos generales'!$B$11)^(AG$3-'3- Datos generales'!$B$4)),0),0)</f>
        <v>0</v>
      </c>
      <c r="AH37" s="21">
        <f>IF('4-Registro de activos'!$AV37=(AH$3-'3- Datos generales'!$B$4),ROUNDUP(('4-Registro de activos'!$G37*'3- Datos generales'!$B$12*(1+'3- Datos generales'!$B$11)^(AH$3-'3- Datos generales'!$B$4)),0),0)</f>
        <v>0</v>
      </c>
      <c r="AI37" s="21">
        <f>IF('4-Registro de activos'!$AV37=(AI$3-'3- Datos generales'!$B$4),ROUNDUP(('4-Registro de activos'!$G37*'3- Datos generales'!$B$12*(1+'3- Datos generales'!$B$11)^(AI$3-'3- Datos generales'!$B$4)),0),0)</f>
        <v>0</v>
      </c>
      <c r="AJ37" s="21">
        <f>IF('4-Registro de activos'!$AV37=(AJ$3-'3- Datos generales'!$B$4),ROUNDUP(('4-Registro de activos'!$G37*'3- Datos generales'!$B$12*(1+'3- Datos generales'!$B$11)^(AJ$3-'3- Datos generales'!$B$4)),0),0)</f>
        <v>0</v>
      </c>
      <c r="AK37" s="159">
        <f>IF('4-Registro de activos'!$AV37=(AK$3-'3- Datos generales'!$B$4),ROUNDUP(('4-Registro de activos'!$G37*'3- Datos generales'!$B$12*(1+'3- Datos generales'!$B$11)^(AK$3-'3- Datos generales'!$B$4)),0),0)</f>
        <v>0</v>
      </c>
      <c r="AL37" s="22">
        <f>IF('4-Registro de activos'!$AV37&lt;=(AL$3-'3- Datos generales'!$B$4),ROUNDUP((('4-Registro de activos'!$H37*'3- Datos generales'!$B$12)*((1+'3- Datos generales'!$B$11)^(AL$3-'3- Datos generales'!$B$4+'8 -Datos de referencia'!$B$25))),0),0)</f>
        <v>0</v>
      </c>
      <c r="AM37" s="21">
        <f>IF('4-Registro de activos'!$AV37=(AM$3-'3- Datos generales'!$B$4),ROUNDUP((('4-Registro de activos'!$H37*'3- Datos generales'!$B$12)*((1+'3- Datos generales'!$B$11)^(AM$3-'3- Datos generales'!$B$4+'8 -Datos de referencia'!$B$25))),0),0)</f>
        <v>0</v>
      </c>
      <c r="AN37" s="21">
        <f>IF('4-Registro de activos'!$AV37=(AN$3-'3- Datos generales'!$B$4),ROUNDUP((('4-Registro de activos'!$H37*'3- Datos generales'!$B$12)*((1+'3- Datos generales'!$B$11)^(AN$3-'3- Datos generales'!$B$4+'8 -Datos de referencia'!$B$25))),0),0)</f>
        <v>0</v>
      </c>
      <c r="AO37" s="21">
        <f>IF('4-Registro de activos'!$AV37=(AO$3-'3- Datos generales'!$B$4),ROUNDUP((('4-Registro de activos'!$H37*'3- Datos generales'!$B$12)*((1+'3- Datos generales'!$B$11)^(AO$3-'3- Datos generales'!$B$4+'8 -Datos de referencia'!$B$25))),0),0)</f>
        <v>0</v>
      </c>
      <c r="AP37" s="21">
        <f>IF('4-Registro de activos'!$AV37=(AP$3-'3- Datos generales'!$B$4),ROUNDUP((('4-Registro de activos'!$H37*'3- Datos generales'!$B$12)*((1+'3- Datos generales'!$B$11)^(AP$3-'3- Datos generales'!$B$4+'8 -Datos de referencia'!$B$25))),0),0)</f>
        <v>0</v>
      </c>
      <c r="AQ37" s="21">
        <f>IF('4-Registro de activos'!$AV37=(AQ$3-'3- Datos generales'!$B$4),ROUNDUP((('4-Registro de activos'!$H37*'3- Datos generales'!$B$12)*((1+'3- Datos generales'!$B$11)^(AQ$3-'3- Datos generales'!$B$4+'8 -Datos de referencia'!$B$25))),0),0)</f>
        <v>0</v>
      </c>
      <c r="AR37" s="21">
        <f>IF('4-Registro de activos'!$AV37=(AR$3-'3- Datos generales'!$B$4),ROUNDUP((('4-Registro de activos'!$H37*'3- Datos generales'!$B$12)*((1+'3- Datos generales'!$B$11)^(AR$3-'3- Datos generales'!$B$4+'8 -Datos de referencia'!$B$25))),0),0)</f>
        <v>0</v>
      </c>
      <c r="AS37" s="21">
        <f>IF('4-Registro de activos'!$AV37=(AS$3-'3- Datos generales'!$B$4),ROUNDUP((('4-Registro de activos'!$H37*'3- Datos generales'!$B$12)*((1+'3- Datos generales'!$B$11)^(AS$3-'3- Datos generales'!$B$4+'8 -Datos de referencia'!$B$25))),0),0)</f>
        <v>0</v>
      </c>
      <c r="AT37" s="21">
        <f>IF('4-Registro de activos'!$AV37=(AT$3-'3- Datos generales'!$B$4),ROUNDUP((('4-Registro de activos'!$H37*'3- Datos generales'!$B$12)*((1+'3- Datos generales'!$B$11)^(AT$3-'3- Datos generales'!$B$4+'8 -Datos de referencia'!$B$25))),0),0)</f>
        <v>0</v>
      </c>
      <c r="AU37" s="21">
        <f>IF('4-Registro de activos'!$AV37=(AU$3-'3- Datos generales'!$B$4),ROUNDUP((('4-Registro de activos'!$H37*'3- Datos generales'!$B$12)*((1+'3- Datos generales'!$B$11)^(AU$3-'3- Datos generales'!$B$4+'8 -Datos de referencia'!$B$25))),0),0)</f>
        <v>0</v>
      </c>
      <c r="AV37" s="159">
        <f>IF('4-Registro de activos'!$AV37=(AV$3-'3- Datos generales'!$B$4),ROUNDUP((('4-Registro de activos'!$H37*'3- Datos generales'!$B$12)*((1+'3- Datos generales'!$B$11)^(AV$3-'3- Datos generales'!$B$4+'8 -Datos de referencia'!$B$25))),0),0)</f>
        <v>0</v>
      </c>
      <c r="AW37" s="23">
        <f>IF(P37&gt;0,($M37*(1+'3- Datos generales'!$B$5)^('5-Proyección inversiones'!AW$3-'3- Datos generales'!$B$4))*(P37*((1+'3- Datos generales'!$B$11)^(AW$3-'3- Datos generales'!$B$4+'8 -Datos de referencia'!$B$25))),0)</f>
        <v>0</v>
      </c>
      <c r="AX37" s="20">
        <f>IF(Q37&gt;0,($M37*(1+'3- Datos generales'!$B$5)^(AX$3-'3- Datos generales'!$B$4))*(Q37*((1+'3- Datos generales'!$B$11)^('5-Proyección inversiones'!AX$3-'3- Datos generales'!$B$4+'8 -Datos de referencia'!$B$25))),0)</f>
        <v>0</v>
      </c>
      <c r="AY37" s="20">
        <f>IF(R37&gt;0,($M37*(1+'3- Datos generales'!$B$5)^(AY$3-'3- Datos generales'!$B$4))*(R37*((1+'3- Datos generales'!$B$11)^('5-Proyección inversiones'!AY$3-'3- Datos generales'!$B$4+'8 -Datos de referencia'!$B$25))),0)</f>
        <v>0</v>
      </c>
      <c r="AZ37" s="20">
        <f>IF(S37&gt;0,($M37*(1+'3- Datos generales'!$B$5)^(AZ$3-'3- Datos generales'!$B$4))*(S37*((1+'3- Datos generales'!$B$11)^('5-Proyección inversiones'!AZ$3-'3- Datos generales'!$B$4+'8 -Datos de referencia'!$B$25))),0)</f>
        <v>0</v>
      </c>
      <c r="BA37" s="20">
        <f>IF(T37&gt;0,($M37*(1+'3- Datos generales'!$B$5)^(BA$3-'3- Datos generales'!$B$4))*(T37*((1+'3- Datos generales'!$B$11)^('5-Proyección inversiones'!BA$3-'3- Datos generales'!$B$4+'8 -Datos de referencia'!$B$25))),0)</f>
        <v>0</v>
      </c>
      <c r="BB37" s="20">
        <f>IF(U37&gt;0,($M37*(1+'3- Datos generales'!$B$5)^(BB$3-'3- Datos generales'!$B$4))*(U37*((1+'3- Datos generales'!$B$11)^('5-Proyección inversiones'!BB$3-'3- Datos generales'!$B$4+'8 -Datos de referencia'!$B$25))),0)</f>
        <v>0</v>
      </c>
      <c r="BC37" s="20">
        <f>IF(V37&gt;0,($M37*(1+'3- Datos generales'!$B$5)^(BC$3-'3- Datos generales'!$B$4))*(V37*((1+'3- Datos generales'!$B$11)^('5-Proyección inversiones'!BC$3-'3- Datos generales'!$B$4+'8 -Datos de referencia'!$B$25))),0)</f>
        <v>0</v>
      </c>
      <c r="BD37" s="20">
        <f>IF(W37&gt;0,($M37*(1+'3- Datos generales'!$B$5)^(BD$3-'3- Datos generales'!$B$4))*(W37*((1+'3- Datos generales'!$B$11)^('5-Proyección inversiones'!BD$3-'3- Datos generales'!$B$4+'8 -Datos de referencia'!$B$25))),0)</f>
        <v>0</v>
      </c>
      <c r="BE37" s="20">
        <f>IF(X37&gt;0,($M37*(1+'3- Datos generales'!$B$5)^(BE$3-'3- Datos generales'!$B$4))*(X37*((1+'3- Datos generales'!$B$11)^('5-Proyección inversiones'!BE$3-'3- Datos generales'!$B$4+'8 -Datos de referencia'!$B$25))),0)</f>
        <v>0</v>
      </c>
      <c r="BF37" s="20">
        <f>IF(Y37&gt;0,($M37*(1+'3- Datos generales'!$B$5)^(BF$3-'3- Datos generales'!$B$4))*(Y37*((1+'3- Datos generales'!$B$11)^('5-Proyección inversiones'!BF$3-'3- Datos generales'!$B$4+'8 -Datos de referencia'!$B$25))),0)</f>
        <v>0</v>
      </c>
      <c r="BG37" s="155">
        <f>IF(Z37&gt;0,($M37*(1+'3- Datos generales'!$B$5)^(BG$3-'3- Datos generales'!$B$4))*(Z37*((1+'3- Datos generales'!$B$11)^('5-Proyección inversiones'!BG$3-'3- Datos generales'!$B$4+'8 -Datos de referencia'!$B$25))),0)</f>
        <v>0</v>
      </c>
      <c r="BH37" s="23">
        <f>IF(AA37&gt;0,($N37*(1+'3- Datos generales'!$B$5)^(BH$3-'3- Datos generales'!$B$4))*(AA37*((1+'3- Datos generales'!$B$11)^('5-Proyección inversiones'!BH$3-'3- Datos generales'!$B$4+'8 -Datos de referencia'!$B$25))),0)</f>
        <v>0</v>
      </c>
      <c r="BI37" s="20">
        <f>IF(AB37&gt;0,$N37*((1+'3- Datos generales'!$B$5)^(BI$3-'3- Datos generales'!$B$4))*(AB37*((1+'3- Datos generales'!$B$11)^('5-Proyección inversiones'!BI$3-'3- Datos generales'!$B$4+'8 -Datos de referencia'!$B$25))),0)</f>
        <v>0</v>
      </c>
      <c r="BJ37" s="20">
        <f>IF(AC37&gt;0,$N37*((1+'3- Datos generales'!$B$5)^(BJ$3-'3- Datos generales'!$B$4))*(AC37*((1+'3- Datos generales'!$B$11)^('5-Proyección inversiones'!BJ$3-'3- Datos generales'!$B$4+'8 -Datos de referencia'!$B$25))),0)</f>
        <v>0</v>
      </c>
      <c r="BK37" s="20">
        <f>IF(AD37&gt;0,$N37*((1+'3- Datos generales'!$B$5)^(BK$3-'3- Datos generales'!$B$4))*(AD37*((1+'3- Datos generales'!$B$11)^('5-Proyección inversiones'!BK$3-'3- Datos generales'!$B$4+'8 -Datos de referencia'!$B$25))),0)</f>
        <v>0</v>
      </c>
      <c r="BL37" s="20">
        <f>IF(AE37&gt;0,$N37*((1+'3- Datos generales'!$B$5)^(BL$3-'3- Datos generales'!$B$4))*(AE37*((1+'3- Datos generales'!$B$11)^('5-Proyección inversiones'!BL$3-'3- Datos generales'!$B$4+'8 -Datos de referencia'!$B$25))),0)</f>
        <v>0</v>
      </c>
      <c r="BM37" s="20">
        <f>IF(AF37&gt;0,$N37*((1+'3- Datos generales'!$B$5)^(BM$3-'3- Datos generales'!$B$4))*(AF37*((1+'3- Datos generales'!$B$11)^('5-Proyección inversiones'!BM$3-'3- Datos generales'!$B$4+'8 -Datos de referencia'!$B$25))),0)</f>
        <v>0</v>
      </c>
      <c r="BN37" s="20">
        <f>IF(AG37&gt;0,$N37*((1+'3- Datos generales'!$B$5)^(BN$3-'3- Datos generales'!$B$4))*(AG37*((1+'3- Datos generales'!$B$11)^('5-Proyección inversiones'!BN$3-'3- Datos generales'!$B$4+'8 -Datos de referencia'!$B$25))),0)</f>
        <v>0</v>
      </c>
      <c r="BO37" s="20">
        <f>IF(AH37&gt;0,$N37*((1+'3- Datos generales'!$B$5)^(BO$3-'3- Datos generales'!$B$4))*(AH37*((1+'3- Datos generales'!$B$11)^('5-Proyección inversiones'!BO$3-'3- Datos generales'!$B$4+'8 -Datos de referencia'!$B$25))),0)</f>
        <v>0</v>
      </c>
      <c r="BP37" s="20">
        <f>IF(AI37&gt;0,$N37*((1+'3- Datos generales'!$B$5)^(BP$3-'3- Datos generales'!$B$4))*(AI37*((1+'3- Datos generales'!$B$11)^('5-Proyección inversiones'!BP$3-'3- Datos generales'!$B$4+'8 -Datos de referencia'!$B$25))),0)</f>
        <v>0</v>
      </c>
      <c r="BQ37" s="20">
        <f>IF(AJ37&gt;0,$N37*((1+'3- Datos generales'!$B$5)^(BQ$3-'3- Datos generales'!$B$4))*(AJ37*((1+'3- Datos generales'!$B$11)^('5-Proyección inversiones'!BQ$3-'3- Datos generales'!$B$4+'8 -Datos de referencia'!$B$25))),0)</f>
        <v>0</v>
      </c>
      <c r="BR37" s="155">
        <f>IF(AK37&gt;0,$N37*((1+'3- Datos generales'!$B$5)^(BR$3-'3- Datos generales'!$B$4))*(AK37*((1+'3- Datos generales'!$B$11)^('5-Proyección inversiones'!BR$3-'3- Datos generales'!$B$4+'8 -Datos de referencia'!$B$25))),0)</f>
        <v>0</v>
      </c>
      <c r="BS37" s="23">
        <f>IF(AL37&gt;0,AL37*($O37*(1+'3- Datos generales'!$B$5)^(BH$3-'3- Datos generales'!$B$4)),0)</f>
        <v>0</v>
      </c>
      <c r="BT37" s="20">
        <f>IF(AM37&gt;0,AM37*($O37*(1+'3- Datos generales'!$B$5)^(BT$3-'3- Datos generales'!$B$4)),0)</f>
        <v>0</v>
      </c>
      <c r="BU37" s="20">
        <f>IF(AN37&gt;0,AN37*($O37*(1+'3- Datos generales'!$B$5)^(BU$3-'3- Datos generales'!$B$4)),0)</f>
        <v>0</v>
      </c>
      <c r="BV37" s="20">
        <f>IF(AO37&gt;0,AO37*($O37*(1+'3- Datos generales'!$B$5)^(BV$3-'3- Datos generales'!$B$4)),0)</f>
        <v>0</v>
      </c>
      <c r="BW37" s="20">
        <f>IF(AP37&gt;0,AP37*($O37*(1+'3- Datos generales'!$B$5)^(BW$3-'3- Datos generales'!$B$4)),0)</f>
        <v>0</v>
      </c>
      <c r="BX37" s="20">
        <f>IF(AQ37&gt;0,AQ37*($O37*(1+'3- Datos generales'!$B$5)^(BX$3-'3- Datos generales'!$B$4)),0)</f>
        <v>0</v>
      </c>
      <c r="BY37" s="20">
        <f>IF(AR37&gt;0,AR37*($O37*(1+'3- Datos generales'!$B$5)^(BY$3-'3- Datos generales'!$B$4)),0)</f>
        <v>0</v>
      </c>
      <c r="BZ37" s="20">
        <f>IF(AS37&gt;0,AS37*($O37*(1+'3- Datos generales'!$B$5)^(BZ$3-'3- Datos generales'!$B$4)),0)</f>
        <v>0</v>
      </c>
      <c r="CA37" s="20">
        <f>IF(AT37&gt;0,AT37*($O37*(1+'3- Datos generales'!$B$5)^(CA$3-'3- Datos generales'!$B$4)),0)</f>
        <v>0</v>
      </c>
      <c r="CB37" s="20">
        <f>IF(AU37&gt;0,AU37*($O37*(1+'3- Datos generales'!$B$5)^(CB$3-'3- Datos generales'!$B$4)),0)</f>
        <v>0</v>
      </c>
      <c r="CC37" s="155">
        <f>IF(AV37&gt;0,AV37*($O37*(1+'3- Datos generales'!$B$5)^(CC$3-'3- Datos generales'!$B$4)),0)</f>
        <v>0</v>
      </c>
    </row>
    <row r="38" spans="1:81" x14ac:dyDescent="0.25">
      <c r="A38" s="38"/>
      <c r="B38" s="14"/>
      <c r="C38" s="14">
        <f>'4-Registro de activos'!C38</f>
        <v>0</v>
      </c>
      <c r="D38" s="14">
        <f>'4-Registro de activos'!D38</f>
        <v>0</v>
      </c>
      <c r="E38" s="14">
        <f>'4-Registro de activos'!E38</f>
        <v>0</v>
      </c>
      <c r="F38" s="14">
        <f>'4-Registro de activos'!F38</f>
        <v>0</v>
      </c>
      <c r="G38" s="14">
        <f>'4-Registro de activos'!G38</f>
        <v>0</v>
      </c>
      <c r="H38" s="26">
        <f>'4-Registro de activos'!H38</f>
        <v>0</v>
      </c>
      <c r="I38" s="15" t="str">
        <f>'4-Registro de activos'!AV38</f>
        <v>n/a</v>
      </c>
      <c r="J38" s="14" t="str">
        <f>'4-Registro de activos'!AW38</f>
        <v>Bajo Riesgo</v>
      </c>
      <c r="K38" s="14" t="str">
        <f>'4-Registro de activos'!AX38</f>
        <v>n/a</v>
      </c>
      <c r="L38" s="14" t="str">
        <f>'4-Registro de activos'!AY38</f>
        <v>n/a</v>
      </c>
      <c r="M38" s="66">
        <f>IF('4-Registro de activos'!K38="Sistema no mejorado",AVERAGE('3- Datos generales'!$D$20:$D$21),0)</f>
        <v>0</v>
      </c>
      <c r="N38" s="20" t="str">
        <f>IF('4-Registro de activos'!K38="Sistema no mejorado",0,IF('4-Registro de activos'!I38="sin dato","n/a",IF('4-Registro de activos'!I38="otro","n/a",VLOOKUP('4-Registro de activos'!I38,'3- Datos generales'!$A$23:$D$24,4,0))))</f>
        <v>n/a</v>
      </c>
      <c r="O38" s="155" t="str">
        <f>IF('4-Registro de activos'!K38="Sistema no mejorado",0,IF('4-Registro de activos'!I38="sin dato","n/a",IF('4-Registro de activos'!I38="otro","n/a",VLOOKUP('4-Registro de activos'!I38,'3- Datos generales'!$A$26:$D$27,4,0))))</f>
        <v>n/a</v>
      </c>
      <c r="P38" s="22">
        <f>IF('4-Registro de activos'!$AY38="Nueva Construccion",ROUNDUP(('4-Registro de activos'!$G38*'3- Datos generales'!$B$12*(1+'3- Datos generales'!$B$11)^(P$3-'3- Datos generales'!$B$4)),0),0)</f>
        <v>0</v>
      </c>
      <c r="Q38" s="21">
        <f>IF('4-Registro de activos'!$AY38="Nueva Construccion",IF($P38&gt;0,0,ROUNDUP(('4-Registro de activos'!$G38*'3- Datos generales'!$B$12*(1+'3- Datos generales'!$B$11)^(Q$3-'3- Datos generales'!$B$4)),0)),0)</f>
        <v>0</v>
      </c>
      <c r="R38" s="21">
        <f>IF('4-Registro de activos'!$AY38="Nueva Construccion",IF($P38&gt;0,0,ROUNDUP(('4-Registro de activos'!$G38*'3- Datos generales'!$B$12*(1+'3- Datos generales'!$B$11)^(R$3-'3- Datos generales'!$B$4)),0)),0)</f>
        <v>0</v>
      </c>
      <c r="S38" s="21">
        <f>IF('4-Registro de activos'!$AY38="Nueva Construccion",IF($P38&gt;0,0,ROUNDUP(('4-Registro de activos'!$G38*'3- Datos generales'!$B$12*(1+'3- Datos generales'!$B$11)^(S$3-'3- Datos generales'!$B$4)),0)),0)</f>
        <v>0</v>
      </c>
      <c r="T38" s="21">
        <f>IF('4-Registro de activos'!$AY38="Nueva Construccion",IF($P38&gt;0,0,ROUNDUP(('4-Registro de activos'!$G38*'3- Datos generales'!$B$12*(1+'3- Datos generales'!$B$11)^(T$3-'3- Datos generales'!$B$4)),0)),0)</f>
        <v>0</v>
      </c>
      <c r="U38" s="21">
        <f>IF('4-Registro de activos'!$AY38="Nueva Construccion",IF($P38&gt;0,0,ROUNDUP(('4-Registro de activos'!$G38*'3- Datos generales'!$B$12*(1+'3- Datos generales'!$B$11)^(U$3-'3- Datos generales'!$B$4)),0)),0)</f>
        <v>0</v>
      </c>
      <c r="V38" s="21">
        <f>IF('4-Registro de activos'!$AY38="Nueva Construccion",IF($P38&gt;0,0,ROUNDUP(('4-Registro de activos'!$G38*'3- Datos generales'!$B$12*(1+'3- Datos generales'!$B$11)^(V$3-'3- Datos generales'!$B$4)),0)),0)</f>
        <v>0</v>
      </c>
      <c r="W38" s="21">
        <f>IF('4-Registro de activos'!$AY38="Nueva Construccion",IF($P38&gt;0,0,ROUNDUP(('4-Registro de activos'!$G38*'3- Datos generales'!$B$12*(1+'3- Datos generales'!$B$11)^(W$3-'3- Datos generales'!$B$4)),0)),0)</f>
        <v>0</v>
      </c>
      <c r="X38" s="21">
        <f>IF('4-Registro de activos'!$AY38="Nueva Construccion",IF($P38&gt;0,0,ROUNDUP(('4-Registro de activos'!$G38*'3- Datos generales'!$B$12*(1+'3- Datos generales'!$B$11)^(X$3-'3- Datos generales'!$B$4)),0)),0)</f>
        <v>0</v>
      </c>
      <c r="Y38" s="21">
        <f>IF('4-Registro de activos'!$AY38="Nueva Construccion",IF($P38&gt;0,0,ROUNDUP(('4-Registro de activos'!$G38*'3- Datos generales'!$B$12*(1+'3- Datos generales'!$B$11)^(Y$3-'3- Datos generales'!$B$4)),0)),0)</f>
        <v>0</v>
      </c>
      <c r="Z38" s="159">
        <f>IF('4-Registro de activos'!$AY38="Nueva Construccion",IF($P38&gt;0,0,ROUNDUP(('4-Registro de activos'!$G38*'3- Datos generales'!$B$12*(1+'3- Datos generales'!$B$11)^(Z$3-'3- Datos generales'!$B$4)),0)),0)</f>
        <v>0</v>
      </c>
      <c r="AA38" s="22">
        <f>IF('4-Registro de activos'!$AV38&lt;=(AA$3-'3- Datos generales'!$B$4),ROUNDUP(('4-Registro de activos'!$G38*'3- Datos generales'!$B$12*(1+'3- Datos generales'!$B$11)^(AA$3-'3- Datos generales'!$B$4)),0),0)</f>
        <v>0</v>
      </c>
      <c r="AB38" s="21">
        <f>IF('4-Registro de activos'!$AV38=(AB$3-'3- Datos generales'!$B$4),ROUNDUP(('4-Registro de activos'!$G38*'3- Datos generales'!$B$12*(1+'3- Datos generales'!$B$11)^(AB$3-'3- Datos generales'!$B$4)),0),0)</f>
        <v>0</v>
      </c>
      <c r="AC38" s="21">
        <f>IF('4-Registro de activos'!$AV38=(AC$3-'3- Datos generales'!$B$4),ROUNDUP(('4-Registro de activos'!$G38*'3- Datos generales'!$B$12*(1+'3- Datos generales'!$B$11)^(AC$3-'3- Datos generales'!$B$4)),0),0)</f>
        <v>0</v>
      </c>
      <c r="AD38" s="21">
        <f>IF('4-Registro de activos'!$AV38=(AD$3-'3- Datos generales'!$B$4),ROUNDUP(('4-Registro de activos'!$G38*'3- Datos generales'!$B$12*(1+'3- Datos generales'!$B$11)^(AD$3-'3- Datos generales'!$B$4)),0),0)</f>
        <v>0</v>
      </c>
      <c r="AE38" s="21">
        <f>IF('4-Registro de activos'!$AV38=(AE$3-'3- Datos generales'!$B$4),ROUNDUP(('4-Registro de activos'!$G38*'3- Datos generales'!$B$12*(1+'3- Datos generales'!$B$11)^(AE$3-'3- Datos generales'!$B$4)),0),0)</f>
        <v>0</v>
      </c>
      <c r="AF38" s="21">
        <f>IF('4-Registro de activos'!$AV38=(AF$3-'3- Datos generales'!$B$4),ROUNDUP(('4-Registro de activos'!$G38*'3- Datos generales'!$B$12*(1+'3- Datos generales'!$B$11)^(AF$3-'3- Datos generales'!$B$4)),0),0)</f>
        <v>0</v>
      </c>
      <c r="AG38" s="21">
        <f>IF('4-Registro de activos'!$AV38=(AG$3-'3- Datos generales'!$B$4),ROUNDUP(('4-Registro de activos'!$G38*'3- Datos generales'!$B$12*(1+'3- Datos generales'!$B$11)^(AG$3-'3- Datos generales'!$B$4)),0),0)</f>
        <v>0</v>
      </c>
      <c r="AH38" s="21">
        <f>IF('4-Registro de activos'!$AV38=(AH$3-'3- Datos generales'!$B$4),ROUNDUP(('4-Registro de activos'!$G38*'3- Datos generales'!$B$12*(1+'3- Datos generales'!$B$11)^(AH$3-'3- Datos generales'!$B$4)),0),0)</f>
        <v>0</v>
      </c>
      <c r="AI38" s="21">
        <f>IF('4-Registro de activos'!$AV38=(AI$3-'3- Datos generales'!$B$4),ROUNDUP(('4-Registro de activos'!$G38*'3- Datos generales'!$B$12*(1+'3- Datos generales'!$B$11)^(AI$3-'3- Datos generales'!$B$4)),0),0)</f>
        <v>0</v>
      </c>
      <c r="AJ38" s="21">
        <f>IF('4-Registro de activos'!$AV38=(AJ$3-'3- Datos generales'!$B$4),ROUNDUP(('4-Registro de activos'!$G38*'3- Datos generales'!$B$12*(1+'3- Datos generales'!$B$11)^(AJ$3-'3- Datos generales'!$B$4)),0),0)</f>
        <v>0</v>
      </c>
      <c r="AK38" s="159">
        <f>IF('4-Registro de activos'!$AV38=(AK$3-'3- Datos generales'!$B$4),ROUNDUP(('4-Registro de activos'!$G38*'3- Datos generales'!$B$12*(1+'3- Datos generales'!$B$11)^(AK$3-'3- Datos generales'!$B$4)),0),0)</f>
        <v>0</v>
      </c>
      <c r="AL38" s="22">
        <f>IF('4-Registro de activos'!$AV38&lt;=(AL$3-'3- Datos generales'!$B$4),ROUNDUP((('4-Registro de activos'!$H38*'3- Datos generales'!$B$12)*((1+'3- Datos generales'!$B$11)^(AL$3-'3- Datos generales'!$B$4+'8 -Datos de referencia'!$B$25))),0),0)</f>
        <v>0</v>
      </c>
      <c r="AM38" s="21">
        <f>IF('4-Registro de activos'!$AV38=(AM$3-'3- Datos generales'!$B$4),ROUNDUP((('4-Registro de activos'!$H38*'3- Datos generales'!$B$12)*((1+'3- Datos generales'!$B$11)^(AM$3-'3- Datos generales'!$B$4+'8 -Datos de referencia'!$B$25))),0),0)</f>
        <v>0</v>
      </c>
      <c r="AN38" s="21">
        <f>IF('4-Registro de activos'!$AV38=(AN$3-'3- Datos generales'!$B$4),ROUNDUP((('4-Registro de activos'!$H38*'3- Datos generales'!$B$12)*((1+'3- Datos generales'!$B$11)^(AN$3-'3- Datos generales'!$B$4+'8 -Datos de referencia'!$B$25))),0),0)</f>
        <v>0</v>
      </c>
      <c r="AO38" s="21">
        <f>IF('4-Registro de activos'!$AV38=(AO$3-'3- Datos generales'!$B$4),ROUNDUP((('4-Registro de activos'!$H38*'3- Datos generales'!$B$12)*((1+'3- Datos generales'!$B$11)^(AO$3-'3- Datos generales'!$B$4+'8 -Datos de referencia'!$B$25))),0),0)</f>
        <v>0</v>
      </c>
      <c r="AP38" s="21">
        <f>IF('4-Registro de activos'!$AV38=(AP$3-'3- Datos generales'!$B$4),ROUNDUP((('4-Registro de activos'!$H38*'3- Datos generales'!$B$12)*((1+'3- Datos generales'!$B$11)^(AP$3-'3- Datos generales'!$B$4+'8 -Datos de referencia'!$B$25))),0),0)</f>
        <v>0</v>
      </c>
      <c r="AQ38" s="21">
        <f>IF('4-Registro de activos'!$AV38=(AQ$3-'3- Datos generales'!$B$4),ROUNDUP((('4-Registro de activos'!$H38*'3- Datos generales'!$B$12)*((1+'3- Datos generales'!$B$11)^(AQ$3-'3- Datos generales'!$B$4+'8 -Datos de referencia'!$B$25))),0),0)</f>
        <v>0</v>
      </c>
      <c r="AR38" s="21">
        <f>IF('4-Registro de activos'!$AV38=(AR$3-'3- Datos generales'!$B$4),ROUNDUP((('4-Registro de activos'!$H38*'3- Datos generales'!$B$12)*((1+'3- Datos generales'!$B$11)^(AR$3-'3- Datos generales'!$B$4+'8 -Datos de referencia'!$B$25))),0),0)</f>
        <v>0</v>
      </c>
      <c r="AS38" s="21">
        <f>IF('4-Registro de activos'!$AV38=(AS$3-'3- Datos generales'!$B$4),ROUNDUP((('4-Registro de activos'!$H38*'3- Datos generales'!$B$12)*((1+'3- Datos generales'!$B$11)^(AS$3-'3- Datos generales'!$B$4+'8 -Datos de referencia'!$B$25))),0),0)</f>
        <v>0</v>
      </c>
      <c r="AT38" s="21">
        <f>IF('4-Registro de activos'!$AV38=(AT$3-'3- Datos generales'!$B$4),ROUNDUP((('4-Registro de activos'!$H38*'3- Datos generales'!$B$12)*((1+'3- Datos generales'!$B$11)^(AT$3-'3- Datos generales'!$B$4+'8 -Datos de referencia'!$B$25))),0),0)</f>
        <v>0</v>
      </c>
      <c r="AU38" s="21">
        <f>IF('4-Registro de activos'!$AV38=(AU$3-'3- Datos generales'!$B$4),ROUNDUP((('4-Registro de activos'!$H38*'3- Datos generales'!$B$12)*((1+'3- Datos generales'!$B$11)^(AU$3-'3- Datos generales'!$B$4+'8 -Datos de referencia'!$B$25))),0),0)</f>
        <v>0</v>
      </c>
      <c r="AV38" s="159">
        <f>IF('4-Registro de activos'!$AV38=(AV$3-'3- Datos generales'!$B$4),ROUNDUP((('4-Registro de activos'!$H38*'3- Datos generales'!$B$12)*((1+'3- Datos generales'!$B$11)^(AV$3-'3- Datos generales'!$B$4+'8 -Datos de referencia'!$B$25))),0),0)</f>
        <v>0</v>
      </c>
      <c r="AW38" s="23">
        <f>IF(P38&gt;0,($M38*(1+'3- Datos generales'!$B$5)^('5-Proyección inversiones'!AW$3-'3- Datos generales'!$B$4))*(P38*((1+'3- Datos generales'!$B$11)^(AW$3-'3- Datos generales'!$B$4+'8 -Datos de referencia'!$B$25))),0)</f>
        <v>0</v>
      </c>
      <c r="AX38" s="20">
        <f>IF(Q38&gt;0,($M38*(1+'3- Datos generales'!$B$5)^(AX$3-'3- Datos generales'!$B$4))*(Q38*((1+'3- Datos generales'!$B$11)^('5-Proyección inversiones'!AX$3-'3- Datos generales'!$B$4+'8 -Datos de referencia'!$B$25))),0)</f>
        <v>0</v>
      </c>
      <c r="AY38" s="20">
        <f>IF(R38&gt;0,($M38*(1+'3- Datos generales'!$B$5)^(AY$3-'3- Datos generales'!$B$4))*(R38*((1+'3- Datos generales'!$B$11)^('5-Proyección inversiones'!AY$3-'3- Datos generales'!$B$4+'8 -Datos de referencia'!$B$25))),0)</f>
        <v>0</v>
      </c>
      <c r="AZ38" s="20">
        <f>IF(S38&gt;0,($M38*(1+'3- Datos generales'!$B$5)^(AZ$3-'3- Datos generales'!$B$4))*(S38*((1+'3- Datos generales'!$B$11)^('5-Proyección inversiones'!AZ$3-'3- Datos generales'!$B$4+'8 -Datos de referencia'!$B$25))),0)</f>
        <v>0</v>
      </c>
      <c r="BA38" s="20">
        <f>IF(T38&gt;0,($M38*(1+'3- Datos generales'!$B$5)^(BA$3-'3- Datos generales'!$B$4))*(T38*((1+'3- Datos generales'!$B$11)^('5-Proyección inversiones'!BA$3-'3- Datos generales'!$B$4+'8 -Datos de referencia'!$B$25))),0)</f>
        <v>0</v>
      </c>
      <c r="BB38" s="20">
        <f>IF(U38&gt;0,($M38*(1+'3- Datos generales'!$B$5)^(BB$3-'3- Datos generales'!$B$4))*(U38*((1+'3- Datos generales'!$B$11)^('5-Proyección inversiones'!BB$3-'3- Datos generales'!$B$4+'8 -Datos de referencia'!$B$25))),0)</f>
        <v>0</v>
      </c>
      <c r="BC38" s="20">
        <f>IF(V38&gt;0,($M38*(1+'3- Datos generales'!$B$5)^(BC$3-'3- Datos generales'!$B$4))*(V38*((1+'3- Datos generales'!$B$11)^('5-Proyección inversiones'!BC$3-'3- Datos generales'!$B$4+'8 -Datos de referencia'!$B$25))),0)</f>
        <v>0</v>
      </c>
      <c r="BD38" s="20">
        <f>IF(W38&gt;0,($M38*(1+'3- Datos generales'!$B$5)^(BD$3-'3- Datos generales'!$B$4))*(W38*((1+'3- Datos generales'!$B$11)^('5-Proyección inversiones'!BD$3-'3- Datos generales'!$B$4+'8 -Datos de referencia'!$B$25))),0)</f>
        <v>0</v>
      </c>
      <c r="BE38" s="20">
        <f>IF(X38&gt;0,($M38*(1+'3- Datos generales'!$B$5)^(BE$3-'3- Datos generales'!$B$4))*(X38*((1+'3- Datos generales'!$B$11)^('5-Proyección inversiones'!BE$3-'3- Datos generales'!$B$4+'8 -Datos de referencia'!$B$25))),0)</f>
        <v>0</v>
      </c>
      <c r="BF38" s="20">
        <f>IF(Y38&gt;0,($M38*(1+'3- Datos generales'!$B$5)^(BF$3-'3- Datos generales'!$B$4))*(Y38*((1+'3- Datos generales'!$B$11)^('5-Proyección inversiones'!BF$3-'3- Datos generales'!$B$4+'8 -Datos de referencia'!$B$25))),0)</f>
        <v>0</v>
      </c>
      <c r="BG38" s="155">
        <f>IF(Z38&gt;0,($M38*(1+'3- Datos generales'!$B$5)^(BG$3-'3- Datos generales'!$B$4))*(Z38*((1+'3- Datos generales'!$B$11)^('5-Proyección inversiones'!BG$3-'3- Datos generales'!$B$4+'8 -Datos de referencia'!$B$25))),0)</f>
        <v>0</v>
      </c>
      <c r="BH38" s="23">
        <f>IF(AA38&gt;0,($N38*(1+'3- Datos generales'!$B$5)^(BH$3-'3- Datos generales'!$B$4))*(AA38*((1+'3- Datos generales'!$B$11)^('5-Proyección inversiones'!BH$3-'3- Datos generales'!$B$4+'8 -Datos de referencia'!$B$25))),0)</f>
        <v>0</v>
      </c>
      <c r="BI38" s="20">
        <f>IF(AB38&gt;0,$N38*((1+'3- Datos generales'!$B$5)^(BI$3-'3- Datos generales'!$B$4))*(AB38*((1+'3- Datos generales'!$B$11)^('5-Proyección inversiones'!BI$3-'3- Datos generales'!$B$4+'8 -Datos de referencia'!$B$25))),0)</f>
        <v>0</v>
      </c>
      <c r="BJ38" s="20">
        <f>IF(AC38&gt;0,$N38*((1+'3- Datos generales'!$B$5)^(BJ$3-'3- Datos generales'!$B$4))*(AC38*((1+'3- Datos generales'!$B$11)^('5-Proyección inversiones'!BJ$3-'3- Datos generales'!$B$4+'8 -Datos de referencia'!$B$25))),0)</f>
        <v>0</v>
      </c>
      <c r="BK38" s="20">
        <f>IF(AD38&gt;0,$N38*((1+'3- Datos generales'!$B$5)^(BK$3-'3- Datos generales'!$B$4))*(AD38*((1+'3- Datos generales'!$B$11)^('5-Proyección inversiones'!BK$3-'3- Datos generales'!$B$4+'8 -Datos de referencia'!$B$25))),0)</f>
        <v>0</v>
      </c>
      <c r="BL38" s="20">
        <f>IF(AE38&gt;0,$N38*((1+'3- Datos generales'!$B$5)^(BL$3-'3- Datos generales'!$B$4))*(AE38*((1+'3- Datos generales'!$B$11)^('5-Proyección inversiones'!BL$3-'3- Datos generales'!$B$4+'8 -Datos de referencia'!$B$25))),0)</f>
        <v>0</v>
      </c>
      <c r="BM38" s="20">
        <f>IF(AF38&gt;0,$N38*((1+'3- Datos generales'!$B$5)^(BM$3-'3- Datos generales'!$B$4))*(AF38*((1+'3- Datos generales'!$B$11)^('5-Proyección inversiones'!BM$3-'3- Datos generales'!$B$4+'8 -Datos de referencia'!$B$25))),0)</f>
        <v>0</v>
      </c>
      <c r="BN38" s="20">
        <f>IF(AG38&gt;0,$N38*((1+'3- Datos generales'!$B$5)^(BN$3-'3- Datos generales'!$B$4))*(AG38*((1+'3- Datos generales'!$B$11)^('5-Proyección inversiones'!BN$3-'3- Datos generales'!$B$4+'8 -Datos de referencia'!$B$25))),0)</f>
        <v>0</v>
      </c>
      <c r="BO38" s="20">
        <f>IF(AH38&gt;0,$N38*((1+'3- Datos generales'!$B$5)^(BO$3-'3- Datos generales'!$B$4))*(AH38*((1+'3- Datos generales'!$B$11)^('5-Proyección inversiones'!BO$3-'3- Datos generales'!$B$4+'8 -Datos de referencia'!$B$25))),0)</f>
        <v>0</v>
      </c>
      <c r="BP38" s="20">
        <f>IF(AI38&gt;0,$N38*((1+'3- Datos generales'!$B$5)^(BP$3-'3- Datos generales'!$B$4))*(AI38*((1+'3- Datos generales'!$B$11)^('5-Proyección inversiones'!BP$3-'3- Datos generales'!$B$4+'8 -Datos de referencia'!$B$25))),0)</f>
        <v>0</v>
      </c>
      <c r="BQ38" s="20">
        <f>IF(AJ38&gt;0,$N38*((1+'3- Datos generales'!$B$5)^(BQ$3-'3- Datos generales'!$B$4))*(AJ38*((1+'3- Datos generales'!$B$11)^('5-Proyección inversiones'!BQ$3-'3- Datos generales'!$B$4+'8 -Datos de referencia'!$B$25))),0)</f>
        <v>0</v>
      </c>
      <c r="BR38" s="155">
        <f>IF(AK38&gt;0,$N38*((1+'3- Datos generales'!$B$5)^(BR$3-'3- Datos generales'!$B$4))*(AK38*((1+'3- Datos generales'!$B$11)^('5-Proyección inversiones'!BR$3-'3- Datos generales'!$B$4+'8 -Datos de referencia'!$B$25))),0)</f>
        <v>0</v>
      </c>
      <c r="BS38" s="23">
        <f>IF(AL38&gt;0,AL38*($O38*(1+'3- Datos generales'!$B$5)^(BH$3-'3- Datos generales'!$B$4)),0)</f>
        <v>0</v>
      </c>
      <c r="BT38" s="20">
        <f>IF(AM38&gt;0,AM38*($O38*(1+'3- Datos generales'!$B$5)^(BT$3-'3- Datos generales'!$B$4)),0)</f>
        <v>0</v>
      </c>
      <c r="BU38" s="20">
        <f>IF(AN38&gt;0,AN38*($O38*(1+'3- Datos generales'!$B$5)^(BU$3-'3- Datos generales'!$B$4)),0)</f>
        <v>0</v>
      </c>
      <c r="BV38" s="20">
        <f>IF(AO38&gt;0,AO38*($O38*(1+'3- Datos generales'!$B$5)^(BV$3-'3- Datos generales'!$B$4)),0)</f>
        <v>0</v>
      </c>
      <c r="BW38" s="20">
        <f>IF(AP38&gt;0,AP38*($O38*(1+'3- Datos generales'!$B$5)^(BW$3-'3- Datos generales'!$B$4)),0)</f>
        <v>0</v>
      </c>
      <c r="BX38" s="20">
        <f>IF(AQ38&gt;0,AQ38*($O38*(1+'3- Datos generales'!$B$5)^(BX$3-'3- Datos generales'!$B$4)),0)</f>
        <v>0</v>
      </c>
      <c r="BY38" s="20">
        <f>IF(AR38&gt;0,AR38*($O38*(1+'3- Datos generales'!$B$5)^(BY$3-'3- Datos generales'!$B$4)),0)</f>
        <v>0</v>
      </c>
      <c r="BZ38" s="20">
        <f>IF(AS38&gt;0,AS38*($O38*(1+'3- Datos generales'!$B$5)^(BZ$3-'3- Datos generales'!$B$4)),0)</f>
        <v>0</v>
      </c>
      <c r="CA38" s="20">
        <f>IF(AT38&gt;0,AT38*($O38*(1+'3- Datos generales'!$B$5)^(CA$3-'3- Datos generales'!$B$4)),0)</f>
        <v>0</v>
      </c>
      <c r="CB38" s="20">
        <f>IF(AU38&gt;0,AU38*($O38*(1+'3- Datos generales'!$B$5)^(CB$3-'3- Datos generales'!$B$4)),0)</f>
        <v>0</v>
      </c>
      <c r="CC38" s="155">
        <f>IF(AV38&gt;0,AV38*($O38*(1+'3- Datos generales'!$B$5)^(CC$3-'3- Datos generales'!$B$4)),0)</f>
        <v>0</v>
      </c>
    </row>
    <row r="39" spans="1:81" x14ac:dyDescent="0.25">
      <c r="A39" s="38"/>
      <c r="B39" s="14"/>
      <c r="C39" s="14">
        <f>'4-Registro de activos'!C39</f>
        <v>0</v>
      </c>
      <c r="D39" s="14">
        <f>'4-Registro de activos'!D39</f>
        <v>0</v>
      </c>
      <c r="E39" s="14">
        <f>'4-Registro de activos'!E39</f>
        <v>0</v>
      </c>
      <c r="F39" s="14">
        <f>'4-Registro de activos'!F39</f>
        <v>0</v>
      </c>
      <c r="G39" s="14">
        <f>'4-Registro de activos'!G39</f>
        <v>0</v>
      </c>
      <c r="H39" s="26">
        <f>'4-Registro de activos'!H39</f>
        <v>0</v>
      </c>
      <c r="I39" s="15" t="str">
        <f>'4-Registro de activos'!AV39</f>
        <v>n/a</v>
      </c>
      <c r="J39" s="14" t="str">
        <f>'4-Registro de activos'!AW39</f>
        <v>Bajo Riesgo</v>
      </c>
      <c r="K39" s="14" t="str">
        <f>'4-Registro de activos'!AX39</f>
        <v>n/a</v>
      </c>
      <c r="L39" s="14" t="str">
        <f>'4-Registro de activos'!AY39</f>
        <v>n/a</v>
      </c>
      <c r="M39" s="66">
        <f>IF('4-Registro de activos'!K39="Sistema no mejorado",AVERAGE('3- Datos generales'!$D$20:$D$21),0)</f>
        <v>0</v>
      </c>
      <c r="N39" s="20" t="str">
        <f>IF('4-Registro de activos'!K39="Sistema no mejorado",0,IF('4-Registro de activos'!I39="sin dato","n/a",IF('4-Registro de activos'!I39="otro","n/a",VLOOKUP('4-Registro de activos'!I39,'3- Datos generales'!$A$23:$D$24,4,0))))</f>
        <v>n/a</v>
      </c>
      <c r="O39" s="155" t="str">
        <f>IF('4-Registro de activos'!K39="Sistema no mejorado",0,IF('4-Registro de activos'!I39="sin dato","n/a",IF('4-Registro de activos'!I39="otro","n/a",VLOOKUP('4-Registro de activos'!I39,'3- Datos generales'!$A$26:$D$27,4,0))))</f>
        <v>n/a</v>
      </c>
      <c r="P39" s="22">
        <f>IF('4-Registro de activos'!$AY39="Nueva Construccion",ROUNDUP(('4-Registro de activos'!$G39*'3- Datos generales'!$B$12*(1+'3- Datos generales'!$B$11)^(P$3-'3- Datos generales'!$B$4)),0),0)</f>
        <v>0</v>
      </c>
      <c r="Q39" s="21">
        <f>IF('4-Registro de activos'!$AY39="Nueva Construccion",IF($P39&gt;0,0,ROUNDUP(('4-Registro de activos'!$G39*'3- Datos generales'!$B$12*(1+'3- Datos generales'!$B$11)^(Q$3-'3- Datos generales'!$B$4)),0)),0)</f>
        <v>0</v>
      </c>
      <c r="R39" s="21">
        <f>IF('4-Registro de activos'!$AY39="Nueva Construccion",IF($P39&gt;0,0,ROUNDUP(('4-Registro de activos'!$G39*'3- Datos generales'!$B$12*(1+'3- Datos generales'!$B$11)^(R$3-'3- Datos generales'!$B$4)),0)),0)</f>
        <v>0</v>
      </c>
      <c r="S39" s="21">
        <f>IF('4-Registro de activos'!$AY39="Nueva Construccion",IF($P39&gt;0,0,ROUNDUP(('4-Registro de activos'!$G39*'3- Datos generales'!$B$12*(1+'3- Datos generales'!$B$11)^(S$3-'3- Datos generales'!$B$4)),0)),0)</f>
        <v>0</v>
      </c>
      <c r="T39" s="21">
        <f>IF('4-Registro de activos'!$AY39="Nueva Construccion",IF($P39&gt;0,0,ROUNDUP(('4-Registro de activos'!$G39*'3- Datos generales'!$B$12*(1+'3- Datos generales'!$B$11)^(T$3-'3- Datos generales'!$B$4)),0)),0)</f>
        <v>0</v>
      </c>
      <c r="U39" s="21">
        <f>IF('4-Registro de activos'!$AY39="Nueva Construccion",IF($P39&gt;0,0,ROUNDUP(('4-Registro de activos'!$G39*'3- Datos generales'!$B$12*(1+'3- Datos generales'!$B$11)^(U$3-'3- Datos generales'!$B$4)),0)),0)</f>
        <v>0</v>
      </c>
      <c r="V39" s="21">
        <f>IF('4-Registro de activos'!$AY39="Nueva Construccion",IF($P39&gt;0,0,ROUNDUP(('4-Registro de activos'!$G39*'3- Datos generales'!$B$12*(1+'3- Datos generales'!$B$11)^(V$3-'3- Datos generales'!$B$4)),0)),0)</f>
        <v>0</v>
      </c>
      <c r="W39" s="21">
        <f>IF('4-Registro de activos'!$AY39="Nueva Construccion",IF($P39&gt;0,0,ROUNDUP(('4-Registro de activos'!$G39*'3- Datos generales'!$B$12*(1+'3- Datos generales'!$B$11)^(W$3-'3- Datos generales'!$B$4)),0)),0)</f>
        <v>0</v>
      </c>
      <c r="X39" s="21">
        <f>IF('4-Registro de activos'!$AY39="Nueva Construccion",IF($P39&gt;0,0,ROUNDUP(('4-Registro de activos'!$G39*'3- Datos generales'!$B$12*(1+'3- Datos generales'!$B$11)^(X$3-'3- Datos generales'!$B$4)),0)),0)</f>
        <v>0</v>
      </c>
      <c r="Y39" s="21">
        <f>IF('4-Registro de activos'!$AY39="Nueva Construccion",IF($P39&gt;0,0,ROUNDUP(('4-Registro de activos'!$G39*'3- Datos generales'!$B$12*(1+'3- Datos generales'!$B$11)^(Y$3-'3- Datos generales'!$B$4)),0)),0)</f>
        <v>0</v>
      </c>
      <c r="Z39" s="159">
        <f>IF('4-Registro de activos'!$AY39="Nueva Construccion",IF($P39&gt;0,0,ROUNDUP(('4-Registro de activos'!$G39*'3- Datos generales'!$B$12*(1+'3- Datos generales'!$B$11)^(Z$3-'3- Datos generales'!$B$4)),0)),0)</f>
        <v>0</v>
      </c>
      <c r="AA39" s="22">
        <f>IF('4-Registro de activos'!$AV39&lt;=(AA$3-'3- Datos generales'!$B$4),ROUNDUP(('4-Registro de activos'!$G39*'3- Datos generales'!$B$12*(1+'3- Datos generales'!$B$11)^(AA$3-'3- Datos generales'!$B$4)),0),0)</f>
        <v>0</v>
      </c>
      <c r="AB39" s="21">
        <f>IF('4-Registro de activos'!$AV39=(AB$3-'3- Datos generales'!$B$4),ROUNDUP(('4-Registro de activos'!$G39*'3- Datos generales'!$B$12*(1+'3- Datos generales'!$B$11)^(AB$3-'3- Datos generales'!$B$4)),0),0)</f>
        <v>0</v>
      </c>
      <c r="AC39" s="21">
        <f>IF('4-Registro de activos'!$AV39=(AC$3-'3- Datos generales'!$B$4),ROUNDUP(('4-Registro de activos'!$G39*'3- Datos generales'!$B$12*(1+'3- Datos generales'!$B$11)^(AC$3-'3- Datos generales'!$B$4)),0),0)</f>
        <v>0</v>
      </c>
      <c r="AD39" s="21">
        <f>IF('4-Registro de activos'!$AV39=(AD$3-'3- Datos generales'!$B$4),ROUNDUP(('4-Registro de activos'!$G39*'3- Datos generales'!$B$12*(1+'3- Datos generales'!$B$11)^(AD$3-'3- Datos generales'!$B$4)),0),0)</f>
        <v>0</v>
      </c>
      <c r="AE39" s="21">
        <f>IF('4-Registro de activos'!$AV39=(AE$3-'3- Datos generales'!$B$4),ROUNDUP(('4-Registro de activos'!$G39*'3- Datos generales'!$B$12*(1+'3- Datos generales'!$B$11)^(AE$3-'3- Datos generales'!$B$4)),0),0)</f>
        <v>0</v>
      </c>
      <c r="AF39" s="21">
        <f>IF('4-Registro de activos'!$AV39=(AF$3-'3- Datos generales'!$B$4),ROUNDUP(('4-Registro de activos'!$G39*'3- Datos generales'!$B$12*(1+'3- Datos generales'!$B$11)^(AF$3-'3- Datos generales'!$B$4)),0),0)</f>
        <v>0</v>
      </c>
      <c r="AG39" s="21">
        <f>IF('4-Registro de activos'!$AV39=(AG$3-'3- Datos generales'!$B$4),ROUNDUP(('4-Registro de activos'!$G39*'3- Datos generales'!$B$12*(1+'3- Datos generales'!$B$11)^(AG$3-'3- Datos generales'!$B$4)),0),0)</f>
        <v>0</v>
      </c>
      <c r="AH39" s="21">
        <f>IF('4-Registro de activos'!$AV39=(AH$3-'3- Datos generales'!$B$4),ROUNDUP(('4-Registro de activos'!$G39*'3- Datos generales'!$B$12*(1+'3- Datos generales'!$B$11)^(AH$3-'3- Datos generales'!$B$4)),0),0)</f>
        <v>0</v>
      </c>
      <c r="AI39" s="21">
        <f>IF('4-Registro de activos'!$AV39=(AI$3-'3- Datos generales'!$B$4),ROUNDUP(('4-Registro de activos'!$G39*'3- Datos generales'!$B$12*(1+'3- Datos generales'!$B$11)^(AI$3-'3- Datos generales'!$B$4)),0),0)</f>
        <v>0</v>
      </c>
      <c r="AJ39" s="21">
        <f>IF('4-Registro de activos'!$AV39=(AJ$3-'3- Datos generales'!$B$4),ROUNDUP(('4-Registro de activos'!$G39*'3- Datos generales'!$B$12*(1+'3- Datos generales'!$B$11)^(AJ$3-'3- Datos generales'!$B$4)),0),0)</f>
        <v>0</v>
      </c>
      <c r="AK39" s="159">
        <f>IF('4-Registro de activos'!$AV39=(AK$3-'3- Datos generales'!$B$4),ROUNDUP(('4-Registro de activos'!$G39*'3- Datos generales'!$B$12*(1+'3- Datos generales'!$B$11)^(AK$3-'3- Datos generales'!$B$4)),0),0)</f>
        <v>0</v>
      </c>
      <c r="AL39" s="22">
        <f>IF('4-Registro de activos'!$AV39&lt;=(AL$3-'3- Datos generales'!$B$4),ROUNDUP((('4-Registro de activos'!$H39*'3- Datos generales'!$B$12)*((1+'3- Datos generales'!$B$11)^(AL$3-'3- Datos generales'!$B$4+'8 -Datos de referencia'!$B$25))),0),0)</f>
        <v>0</v>
      </c>
      <c r="AM39" s="21">
        <f>IF('4-Registro de activos'!$AV39=(AM$3-'3- Datos generales'!$B$4),ROUNDUP((('4-Registro de activos'!$H39*'3- Datos generales'!$B$12)*((1+'3- Datos generales'!$B$11)^(AM$3-'3- Datos generales'!$B$4+'8 -Datos de referencia'!$B$25))),0),0)</f>
        <v>0</v>
      </c>
      <c r="AN39" s="21">
        <f>IF('4-Registro de activos'!$AV39=(AN$3-'3- Datos generales'!$B$4),ROUNDUP((('4-Registro de activos'!$H39*'3- Datos generales'!$B$12)*((1+'3- Datos generales'!$B$11)^(AN$3-'3- Datos generales'!$B$4+'8 -Datos de referencia'!$B$25))),0),0)</f>
        <v>0</v>
      </c>
      <c r="AO39" s="21">
        <f>IF('4-Registro de activos'!$AV39=(AO$3-'3- Datos generales'!$B$4),ROUNDUP((('4-Registro de activos'!$H39*'3- Datos generales'!$B$12)*((1+'3- Datos generales'!$B$11)^(AO$3-'3- Datos generales'!$B$4+'8 -Datos de referencia'!$B$25))),0),0)</f>
        <v>0</v>
      </c>
      <c r="AP39" s="21">
        <f>IF('4-Registro de activos'!$AV39=(AP$3-'3- Datos generales'!$B$4),ROUNDUP((('4-Registro de activos'!$H39*'3- Datos generales'!$B$12)*((1+'3- Datos generales'!$B$11)^(AP$3-'3- Datos generales'!$B$4+'8 -Datos de referencia'!$B$25))),0),0)</f>
        <v>0</v>
      </c>
      <c r="AQ39" s="21">
        <f>IF('4-Registro de activos'!$AV39=(AQ$3-'3- Datos generales'!$B$4),ROUNDUP((('4-Registro de activos'!$H39*'3- Datos generales'!$B$12)*((1+'3- Datos generales'!$B$11)^(AQ$3-'3- Datos generales'!$B$4+'8 -Datos de referencia'!$B$25))),0),0)</f>
        <v>0</v>
      </c>
      <c r="AR39" s="21">
        <f>IF('4-Registro de activos'!$AV39=(AR$3-'3- Datos generales'!$B$4),ROUNDUP((('4-Registro de activos'!$H39*'3- Datos generales'!$B$12)*((1+'3- Datos generales'!$B$11)^(AR$3-'3- Datos generales'!$B$4+'8 -Datos de referencia'!$B$25))),0),0)</f>
        <v>0</v>
      </c>
      <c r="AS39" s="21">
        <f>IF('4-Registro de activos'!$AV39=(AS$3-'3- Datos generales'!$B$4),ROUNDUP((('4-Registro de activos'!$H39*'3- Datos generales'!$B$12)*((1+'3- Datos generales'!$B$11)^(AS$3-'3- Datos generales'!$B$4+'8 -Datos de referencia'!$B$25))),0),0)</f>
        <v>0</v>
      </c>
      <c r="AT39" s="21">
        <f>IF('4-Registro de activos'!$AV39=(AT$3-'3- Datos generales'!$B$4),ROUNDUP((('4-Registro de activos'!$H39*'3- Datos generales'!$B$12)*((1+'3- Datos generales'!$B$11)^(AT$3-'3- Datos generales'!$B$4+'8 -Datos de referencia'!$B$25))),0),0)</f>
        <v>0</v>
      </c>
      <c r="AU39" s="21">
        <f>IF('4-Registro de activos'!$AV39=(AU$3-'3- Datos generales'!$B$4),ROUNDUP((('4-Registro de activos'!$H39*'3- Datos generales'!$B$12)*((1+'3- Datos generales'!$B$11)^(AU$3-'3- Datos generales'!$B$4+'8 -Datos de referencia'!$B$25))),0),0)</f>
        <v>0</v>
      </c>
      <c r="AV39" s="159">
        <f>IF('4-Registro de activos'!$AV39=(AV$3-'3- Datos generales'!$B$4),ROUNDUP((('4-Registro de activos'!$H39*'3- Datos generales'!$B$12)*((1+'3- Datos generales'!$B$11)^(AV$3-'3- Datos generales'!$B$4+'8 -Datos de referencia'!$B$25))),0),0)</f>
        <v>0</v>
      </c>
      <c r="AW39" s="23">
        <f>IF(P39&gt;0,($M39*(1+'3- Datos generales'!$B$5)^('5-Proyección inversiones'!AW$3-'3- Datos generales'!$B$4))*(P39*((1+'3- Datos generales'!$B$11)^(AW$3-'3- Datos generales'!$B$4+'8 -Datos de referencia'!$B$25))),0)</f>
        <v>0</v>
      </c>
      <c r="AX39" s="20">
        <f>IF(Q39&gt;0,($M39*(1+'3- Datos generales'!$B$5)^(AX$3-'3- Datos generales'!$B$4))*(Q39*((1+'3- Datos generales'!$B$11)^('5-Proyección inversiones'!AX$3-'3- Datos generales'!$B$4+'8 -Datos de referencia'!$B$25))),0)</f>
        <v>0</v>
      </c>
      <c r="AY39" s="20">
        <f>IF(R39&gt;0,($M39*(1+'3- Datos generales'!$B$5)^(AY$3-'3- Datos generales'!$B$4))*(R39*((1+'3- Datos generales'!$B$11)^('5-Proyección inversiones'!AY$3-'3- Datos generales'!$B$4+'8 -Datos de referencia'!$B$25))),0)</f>
        <v>0</v>
      </c>
      <c r="AZ39" s="20">
        <f>IF(S39&gt;0,($M39*(1+'3- Datos generales'!$B$5)^(AZ$3-'3- Datos generales'!$B$4))*(S39*((1+'3- Datos generales'!$B$11)^('5-Proyección inversiones'!AZ$3-'3- Datos generales'!$B$4+'8 -Datos de referencia'!$B$25))),0)</f>
        <v>0</v>
      </c>
      <c r="BA39" s="20">
        <f>IF(T39&gt;0,($M39*(1+'3- Datos generales'!$B$5)^(BA$3-'3- Datos generales'!$B$4))*(T39*((1+'3- Datos generales'!$B$11)^('5-Proyección inversiones'!BA$3-'3- Datos generales'!$B$4+'8 -Datos de referencia'!$B$25))),0)</f>
        <v>0</v>
      </c>
      <c r="BB39" s="20">
        <f>IF(U39&gt;0,($M39*(1+'3- Datos generales'!$B$5)^(BB$3-'3- Datos generales'!$B$4))*(U39*((1+'3- Datos generales'!$B$11)^('5-Proyección inversiones'!BB$3-'3- Datos generales'!$B$4+'8 -Datos de referencia'!$B$25))),0)</f>
        <v>0</v>
      </c>
      <c r="BC39" s="20">
        <f>IF(V39&gt;0,($M39*(1+'3- Datos generales'!$B$5)^(BC$3-'3- Datos generales'!$B$4))*(V39*((1+'3- Datos generales'!$B$11)^('5-Proyección inversiones'!BC$3-'3- Datos generales'!$B$4+'8 -Datos de referencia'!$B$25))),0)</f>
        <v>0</v>
      </c>
      <c r="BD39" s="20">
        <f>IF(W39&gt;0,($M39*(1+'3- Datos generales'!$B$5)^(BD$3-'3- Datos generales'!$B$4))*(W39*((1+'3- Datos generales'!$B$11)^('5-Proyección inversiones'!BD$3-'3- Datos generales'!$B$4+'8 -Datos de referencia'!$B$25))),0)</f>
        <v>0</v>
      </c>
      <c r="BE39" s="20">
        <f>IF(X39&gt;0,($M39*(1+'3- Datos generales'!$B$5)^(BE$3-'3- Datos generales'!$B$4))*(X39*((1+'3- Datos generales'!$B$11)^('5-Proyección inversiones'!BE$3-'3- Datos generales'!$B$4+'8 -Datos de referencia'!$B$25))),0)</f>
        <v>0</v>
      </c>
      <c r="BF39" s="20">
        <f>IF(Y39&gt;0,($M39*(1+'3- Datos generales'!$B$5)^(BF$3-'3- Datos generales'!$B$4))*(Y39*((1+'3- Datos generales'!$B$11)^('5-Proyección inversiones'!BF$3-'3- Datos generales'!$B$4+'8 -Datos de referencia'!$B$25))),0)</f>
        <v>0</v>
      </c>
      <c r="BG39" s="155">
        <f>IF(Z39&gt;0,($M39*(1+'3- Datos generales'!$B$5)^(BG$3-'3- Datos generales'!$B$4))*(Z39*((1+'3- Datos generales'!$B$11)^('5-Proyección inversiones'!BG$3-'3- Datos generales'!$B$4+'8 -Datos de referencia'!$B$25))),0)</f>
        <v>0</v>
      </c>
      <c r="BH39" s="23">
        <f>IF(AA39&gt;0,($N39*(1+'3- Datos generales'!$B$5)^(BH$3-'3- Datos generales'!$B$4))*(AA39*((1+'3- Datos generales'!$B$11)^('5-Proyección inversiones'!BH$3-'3- Datos generales'!$B$4+'8 -Datos de referencia'!$B$25))),0)</f>
        <v>0</v>
      </c>
      <c r="BI39" s="20">
        <f>IF(AB39&gt;0,$N39*((1+'3- Datos generales'!$B$5)^(BI$3-'3- Datos generales'!$B$4))*(AB39*((1+'3- Datos generales'!$B$11)^('5-Proyección inversiones'!BI$3-'3- Datos generales'!$B$4+'8 -Datos de referencia'!$B$25))),0)</f>
        <v>0</v>
      </c>
      <c r="BJ39" s="20">
        <f>IF(AC39&gt;0,$N39*((1+'3- Datos generales'!$B$5)^(BJ$3-'3- Datos generales'!$B$4))*(AC39*((1+'3- Datos generales'!$B$11)^('5-Proyección inversiones'!BJ$3-'3- Datos generales'!$B$4+'8 -Datos de referencia'!$B$25))),0)</f>
        <v>0</v>
      </c>
      <c r="BK39" s="20">
        <f>IF(AD39&gt;0,$N39*((1+'3- Datos generales'!$B$5)^(BK$3-'3- Datos generales'!$B$4))*(AD39*((1+'3- Datos generales'!$B$11)^('5-Proyección inversiones'!BK$3-'3- Datos generales'!$B$4+'8 -Datos de referencia'!$B$25))),0)</f>
        <v>0</v>
      </c>
      <c r="BL39" s="20">
        <f>IF(AE39&gt;0,$N39*((1+'3- Datos generales'!$B$5)^(BL$3-'3- Datos generales'!$B$4))*(AE39*((1+'3- Datos generales'!$B$11)^('5-Proyección inversiones'!BL$3-'3- Datos generales'!$B$4+'8 -Datos de referencia'!$B$25))),0)</f>
        <v>0</v>
      </c>
      <c r="BM39" s="20">
        <f>IF(AF39&gt;0,$N39*((1+'3- Datos generales'!$B$5)^(BM$3-'3- Datos generales'!$B$4))*(AF39*((1+'3- Datos generales'!$B$11)^('5-Proyección inversiones'!BM$3-'3- Datos generales'!$B$4+'8 -Datos de referencia'!$B$25))),0)</f>
        <v>0</v>
      </c>
      <c r="BN39" s="20">
        <f>IF(AG39&gt;0,$N39*((1+'3- Datos generales'!$B$5)^(BN$3-'3- Datos generales'!$B$4))*(AG39*((1+'3- Datos generales'!$B$11)^('5-Proyección inversiones'!BN$3-'3- Datos generales'!$B$4+'8 -Datos de referencia'!$B$25))),0)</f>
        <v>0</v>
      </c>
      <c r="BO39" s="20">
        <f>IF(AH39&gt;0,$N39*((1+'3- Datos generales'!$B$5)^(BO$3-'3- Datos generales'!$B$4))*(AH39*((1+'3- Datos generales'!$B$11)^('5-Proyección inversiones'!BO$3-'3- Datos generales'!$B$4+'8 -Datos de referencia'!$B$25))),0)</f>
        <v>0</v>
      </c>
      <c r="BP39" s="20">
        <f>IF(AI39&gt;0,$N39*((1+'3- Datos generales'!$B$5)^(BP$3-'3- Datos generales'!$B$4))*(AI39*((1+'3- Datos generales'!$B$11)^('5-Proyección inversiones'!BP$3-'3- Datos generales'!$B$4+'8 -Datos de referencia'!$B$25))),0)</f>
        <v>0</v>
      </c>
      <c r="BQ39" s="20">
        <f>IF(AJ39&gt;0,$N39*((1+'3- Datos generales'!$B$5)^(BQ$3-'3- Datos generales'!$B$4))*(AJ39*((1+'3- Datos generales'!$B$11)^('5-Proyección inversiones'!BQ$3-'3- Datos generales'!$B$4+'8 -Datos de referencia'!$B$25))),0)</f>
        <v>0</v>
      </c>
      <c r="BR39" s="155">
        <f>IF(AK39&gt;0,$N39*((1+'3- Datos generales'!$B$5)^(BR$3-'3- Datos generales'!$B$4))*(AK39*((1+'3- Datos generales'!$B$11)^('5-Proyección inversiones'!BR$3-'3- Datos generales'!$B$4+'8 -Datos de referencia'!$B$25))),0)</f>
        <v>0</v>
      </c>
      <c r="BS39" s="23">
        <f>IF(AL39&gt;0,AL39*($O39*(1+'3- Datos generales'!$B$5)^(BH$3-'3- Datos generales'!$B$4)),0)</f>
        <v>0</v>
      </c>
      <c r="BT39" s="20">
        <f>IF(AM39&gt;0,AM39*($O39*(1+'3- Datos generales'!$B$5)^(BT$3-'3- Datos generales'!$B$4)),0)</f>
        <v>0</v>
      </c>
      <c r="BU39" s="20">
        <f>IF(AN39&gt;0,AN39*($O39*(1+'3- Datos generales'!$B$5)^(BU$3-'3- Datos generales'!$B$4)),0)</f>
        <v>0</v>
      </c>
      <c r="BV39" s="20">
        <f>IF(AO39&gt;0,AO39*($O39*(1+'3- Datos generales'!$B$5)^(BV$3-'3- Datos generales'!$B$4)),0)</f>
        <v>0</v>
      </c>
      <c r="BW39" s="20">
        <f>IF(AP39&gt;0,AP39*($O39*(1+'3- Datos generales'!$B$5)^(BW$3-'3- Datos generales'!$B$4)),0)</f>
        <v>0</v>
      </c>
      <c r="BX39" s="20">
        <f>IF(AQ39&gt;0,AQ39*($O39*(1+'3- Datos generales'!$B$5)^(BX$3-'3- Datos generales'!$B$4)),0)</f>
        <v>0</v>
      </c>
      <c r="BY39" s="20">
        <f>IF(AR39&gt;0,AR39*($O39*(1+'3- Datos generales'!$B$5)^(BY$3-'3- Datos generales'!$B$4)),0)</f>
        <v>0</v>
      </c>
      <c r="BZ39" s="20">
        <f>IF(AS39&gt;0,AS39*($O39*(1+'3- Datos generales'!$B$5)^(BZ$3-'3- Datos generales'!$B$4)),0)</f>
        <v>0</v>
      </c>
      <c r="CA39" s="20">
        <f>IF(AT39&gt;0,AT39*($O39*(1+'3- Datos generales'!$B$5)^(CA$3-'3- Datos generales'!$B$4)),0)</f>
        <v>0</v>
      </c>
      <c r="CB39" s="20">
        <f>IF(AU39&gt;0,AU39*($O39*(1+'3- Datos generales'!$B$5)^(CB$3-'3- Datos generales'!$B$4)),0)</f>
        <v>0</v>
      </c>
      <c r="CC39" s="155">
        <f>IF(AV39&gt;0,AV39*($O39*(1+'3- Datos generales'!$B$5)^(CC$3-'3- Datos generales'!$B$4)),0)</f>
        <v>0</v>
      </c>
    </row>
    <row r="40" spans="1:81" x14ac:dyDescent="0.25">
      <c r="A40" s="38"/>
      <c r="B40" s="14"/>
      <c r="C40" s="14">
        <f>'4-Registro de activos'!C40</f>
        <v>0</v>
      </c>
      <c r="D40" s="14">
        <f>'4-Registro de activos'!D40</f>
        <v>0</v>
      </c>
      <c r="E40" s="14">
        <f>'4-Registro de activos'!E40</f>
        <v>0</v>
      </c>
      <c r="F40" s="14">
        <f>'4-Registro de activos'!F40</f>
        <v>0</v>
      </c>
      <c r="G40" s="14">
        <f>'4-Registro de activos'!G40</f>
        <v>0</v>
      </c>
      <c r="H40" s="26">
        <f>'4-Registro de activos'!H40</f>
        <v>0</v>
      </c>
      <c r="I40" s="15" t="str">
        <f>'4-Registro de activos'!AV40</f>
        <v>n/a</v>
      </c>
      <c r="J40" s="14" t="str">
        <f>'4-Registro de activos'!AW40</f>
        <v>Bajo Riesgo</v>
      </c>
      <c r="K40" s="14" t="str">
        <f>'4-Registro de activos'!AX40</f>
        <v>n/a</v>
      </c>
      <c r="L40" s="14" t="str">
        <f>'4-Registro de activos'!AY40</f>
        <v>n/a</v>
      </c>
      <c r="M40" s="66">
        <f>IF('4-Registro de activos'!K40="Sistema no mejorado",AVERAGE('3- Datos generales'!$D$20:$D$21),0)</f>
        <v>0</v>
      </c>
      <c r="N40" s="20" t="str">
        <f>IF('4-Registro de activos'!K40="Sistema no mejorado",0,IF('4-Registro de activos'!I40="sin dato","n/a",IF('4-Registro de activos'!I40="otro","n/a",VLOOKUP('4-Registro de activos'!I40,'3- Datos generales'!$A$23:$D$24,4,0))))</f>
        <v>n/a</v>
      </c>
      <c r="O40" s="155" t="str">
        <f>IF('4-Registro de activos'!K40="Sistema no mejorado",0,IF('4-Registro de activos'!I40="sin dato","n/a",IF('4-Registro de activos'!I40="otro","n/a",VLOOKUP('4-Registro de activos'!I40,'3- Datos generales'!$A$26:$D$27,4,0))))</f>
        <v>n/a</v>
      </c>
      <c r="P40" s="22">
        <f>IF('4-Registro de activos'!$AY40="Nueva Construccion",ROUNDUP(('4-Registro de activos'!$G40*'3- Datos generales'!$B$12*(1+'3- Datos generales'!$B$11)^(P$3-'3- Datos generales'!$B$4)),0),0)</f>
        <v>0</v>
      </c>
      <c r="Q40" s="21">
        <f>IF('4-Registro de activos'!$AY40="Nueva Construccion",IF($P40&gt;0,0,ROUNDUP(('4-Registro de activos'!$G40*'3- Datos generales'!$B$12*(1+'3- Datos generales'!$B$11)^(Q$3-'3- Datos generales'!$B$4)),0)),0)</f>
        <v>0</v>
      </c>
      <c r="R40" s="21">
        <f>IF('4-Registro de activos'!$AY40="Nueva Construccion",IF($P40&gt;0,0,ROUNDUP(('4-Registro de activos'!$G40*'3- Datos generales'!$B$12*(1+'3- Datos generales'!$B$11)^(R$3-'3- Datos generales'!$B$4)),0)),0)</f>
        <v>0</v>
      </c>
      <c r="S40" s="21">
        <f>IF('4-Registro de activos'!$AY40="Nueva Construccion",IF($P40&gt;0,0,ROUNDUP(('4-Registro de activos'!$G40*'3- Datos generales'!$B$12*(1+'3- Datos generales'!$B$11)^(S$3-'3- Datos generales'!$B$4)),0)),0)</f>
        <v>0</v>
      </c>
      <c r="T40" s="21">
        <f>IF('4-Registro de activos'!$AY40="Nueva Construccion",IF($P40&gt;0,0,ROUNDUP(('4-Registro de activos'!$G40*'3- Datos generales'!$B$12*(1+'3- Datos generales'!$B$11)^(T$3-'3- Datos generales'!$B$4)),0)),0)</f>
        <v>0</v>
      </c>
      <c r="U40" s="21">
        <f>IF('4-Registro de activos'!$AY40="Nueva Construccion",IF($P40&gt;0,0,ROUNDUP(('4-Registro de activos'!$G40*'3- Datos generales'!$B$12*(1+'3- Datos generales'!$B$11)^(U$3-'3- Datos generales'!$B$4)),0)),0)</f>
        <v>0</v>
      </c>
      <c r="V40" s="21">
        <f>IF('4-Registro de activos'!$AY40="Nueva Construccion",IF($P40&gt;0,0,ROUNDUP(('4-Registro de activos'!$G40*'3- Datos generales'!$B$12*(1+'3- Datos generales'!$B$11)^(V$3-'3- Datos generales'!$B$4)),0)),0)</f>
        <v>0</v>
      </c>
      <c r="W40" s="21">
        <f>IF('4-Registro de activos'!$AY40="Nueva Construccion",IF($P40&gt;0,0,ROUNDUP(('4-Registro de activos'!$G40*'3- Datos generales'!$B$12*(1+'3- Datos generales'!$B$11)^(W$3-'3- Datos generales'!$B$4)),0)),0)</f>
        <v>0</v>
      </c>
      <c r="X40" s="21">
        <f>IF('4-Registro de activos'!$AY40="Nueva Construccion",IF($P40&gt;0,0,ROUNDUP(('4-Registro de activos'!$G40*'3- Datos generales'!$B$12*(1+'3- Datos generales'!$B$11)^(X$3-'3- Datos generales'!$B$4)),0)),0)</f>
        <v>0</v>
      </c>
      <c r="Y40" s="21">
        <f>IF('4-Registro de activos'!$AY40="Nueva Construccion",IF($P40&gt;0,0,ROUNDUP(('4-Registro de activos'!$G40*'3- Datos generales'!$B$12*(1+'3- Datos generales'!$B$11)^(Y$3-'3- Datos generales'!$B$4)),0)),0)</f>
        <v>0</v>
      </c>
      <c r="Z40" s="159">
        <f>IF('4-Registro de activos'!$AY40="Nueva Construccion",IF($P40&gt;0,0,ROUNDUP(('4-Registro de activos'!$G40*'3- Datos generales'!$B$12*(1+'3- Datos generales'!$B$11)^(Z$3-'3- Datos generales'!$B$4)),0)),0)</f>
        <v>0</v>
      </c>
      <c r="AA40" s="22">
        <f>IF('4-Registro de activos'!$AV40&lt;=(AA$3-'3- Datos generales'!$B$4),ROUNDUP(('4-Registro de activos'!$G40*'3- Datos generales'!$B$12*(1+'3- Datos generales'!$B$11)^(AA$3-'3- Datos generales'!$B$4)),0),0)</f>
        <v>0</v>
      </c>
      <c r="AB40" s="21">
        <f>IF('4-Registro de activos'!$AV40=(AB$3-'3- Datos generales'!$B$4),ROUNDUP(('4-Registro de activos'!$G40*'3- Datos generales'!$B$12*(1+'3- Datos generales'!$B$11)^(AB$3-'3- Datos generales'!$B$4)),0),0)</f>
        <v>0</v>
      </c>
      <c r="AC40" s="21">
        <f>IF('4-Registro de activos'!$AV40=(AC$3-'3- Datos generales'!$B$4),ROUNDUP(('4-Registro de activos'!$G40*'3- Datos generales'!$B$12*(1+'3- Datos generales'!$B$11)^(AC$3-'3- Datos generales'!$B$4)),0),0)</f>
        <v>0</v>
      </c>
      <c r="AD40" s="21">
        <f>IF('4-Registro de activos'!$AV40=(AD$3-'3- Datos generales'!$B$4),ROUNDUP(('4-Registro de activos'!$G40*'3- Datos generales'!$B$12*(1+'3- Datos generales'!$B$11)^(AD$3-'3- Datos generales'!$B$4)),0),0)</f>
        <v>0</v>
      </c>
      <c r="AE40" s="21">
        <f>IF('4-Registro de activos'!$AV40=(AE$3-'3- Datos generales'!$B$4),ROUNDUP(('4-Registro de activos'!$G40*'3- Datos generales'!$B$12*(1+'3- Datos generales'!$B$11)^(AE$3-'3- Datos generales'!$B$4)),0),0)</f>
        <v>0</v>
      </c>
      <c r="AF40" s="21">
        <f>IF('4-Registro de activos'!$AV40=(AF$3-'3- Datos generales'!$B$4),ROUNDUP(('4-Registro de activos'!$G40*'3- Datos generales'!$B$12*(1+'3- Datos generales'!$B$11)^(AF$3-'3- Datos generales'!$B$4)),0),0)</f>
        <v>0</v>
      </c>
      <c r="AG40" s="21">
        <f>IF('4-Registro de activos'!$AV40=(AG$3-'3- Datos generales'!$B$4),ROUNDUP(('4-Registro de activos'!$G40*'3- Datos generales'!$B$12*(1+'3- Datos generales'!$B$11)^(AG$3-'3- Datos generales'!$B$4)),0),0)</f>
        <v>0</v>
      </c>
      <c r="AH40" s="21">
        <f>IF('4-Registro de activos'!$AV40=(AH$3-'3- Datos generales'!$B$4),ROUNDUP(('4-Registro de activos'!$G40*'3- Datos generales'!$B$12*(1+'3- Datos generales'!$B$11)^(AH$3-'3- Datos generales'!$B$4)),0),0)</f>
        <v>0</v>
      </c>
      <c r="AI40" s="21">
        <f>IF('4-Registro de activos'!$AV40=(AI$3-'3- Datos generales'!$B$4),ROUNDUP(('4-Registro de activos'!$G40*'3- Datos generales'!$B$12*(1+'3- Datos generales'!$B$11)^(AI$3-'3- Datos generales'!$B$4)),0),0)</f>
        <v>0</v>
      </c>
      <c r="AJ40" s="21">
        <f>IF('4-Registro de activos'!$AV40=(AJ$3-'3- Datos generales'!$B$4),ROUNDUP(('4-Registro de activos'!$G40*'3- Datos generales'!$B$12*(1+'3- Datos generales'!$B$11)^(AJ$3-'3- Datos generales'!$B$4)),0),0)</f>
        <v>0</v>
      </c>
      <c r="AK40" s="159">
        <f>IF('4-Registro de activos'!$AV40=(AK$3-'3- Datos generales'!$B$4),ROUNDUP(('4-Registro de activos'!$G40*'3- Datos generales'!$B$12*(1+'3- Datos generales'!$B$11)^(AK$3-'3- Datos generales'!$B$4)),0),0)</f>
        <v>0</v>
      </c>
      <c r="AL40" s="22">
        <f>IF('4-Registro de activos'!$AV40&lt;=(AL$3-'3- Datos generales'!$B$4),ROUNDUP((('4-Registro de activos'!$H40*'3- Datos generales'!$B$12)*((1+'3- Datos generales'!$B$11)^(AL$3-'3- Datos generales'!$B$4+'8 -Datos de referencia'!$B$25))),0),0)</f>
        <v>0</v>
      </c>
      <c r="AM40" s="21">
        <f>IF('4-Registro de activos'!$AV40=(AM$3-'3- Datos generales'!$B$4),ROUNDUP((('4-Registro de activos'!$H40*'3- Datos generales'!$B$12)*((1+'3- Datos generales'!$B$11)^(AM$3-'3- Datos generales'!$B$4+'8 -Datos de referencia'!$B$25))),0),0)</f>
        <v>0</v>
      </c>
      <c r="AN40" s="21">
        <f>IF('4-Registro de activos'!$AV40=(AN$3-'3- Datos generales'!$B$4),ROUNDUP((('4-Registro de activos'!$H40*'3- Datos generales'!$B$12)*((1+'3- Datos generales'!$B$11)^(AN$3-'3- Datos generales'!$B$4+'8 -Datos de referencia'!$B$25))),0),0)</f>
        <v>0</v>
      </c>
      <c r="AO40" s="21">
        <f>IF('4-Registro de activos'!$AV40=(AO$3-'3- Datos generales'!$B$4),ROUNDUP((('4-Registro de activos'!$H40*'3- Datos generales'!$B$12)*((1+'3- Datos generales'!$B$11)^(AO$3-'3- Datos generales'!$B$4+'8 -Datos de referencia'!$B$25))),0),0)</f>
        <v>0</v>
      </c>
      <c r="AP40" s="21">
        <f>IF('4-Registro de activos'!$AV40=(AP$3-'3- Datos generales'!$B$4),ROUNDUP((('4-Registro de activos'!$H40*'3- Datos generales'!$B$12)*((1+'3- Datos generales'!$B$11)^(AP$3-'3- Datos generales'!$B$4+'8 -Datos de referencia'!$B$25))),0),0)</f>
        <v>0</v>
      </c>
      <c r="AQ40" s="21">
        <f>IF('4-Registro de activos'!$AV40=(AQ$3-'3- Datos generales'!$B$4),ROUNDUP((('4-Registro de activos'!$H40*'3- Datos generales'!$B$12)*((1+'3- Datos generales'!$B$11)^(AQ$3-'3- Datos generales'!$B$4+'8 -Datos de referencia'!$B$25))),0),0)</f>
        <v>0</v>
      </c>
      <c r="AR40" s="21">
        <f>IF('4-Registro de activos'!$AV40=(AR$3-'3- Datos generales'!$B$4),ROUNDUP((('4-Registro de activos'!$H40*'3- Datos generales'!$B$12)*((1+'3- Datos generales'!$B$11)^(AR$3-'3- Datos generales'!$B$4+'8 -Datos de referencia'!$B$25))),0),0)</f>
        <v>0</v>
      </c>
      <c r="AS40" s="21">
        <f>IF('4-Registro de activos'!$AV40=(AS$3-'3- Datos generales'!$B$4),ROUNDUP((('4-Registro de activos'!$H40*'3- Datos generales'!$B$12)*((1+'3- Datos generales'!$B$11)^(AS$3-'3- Datos generales'!$B$4+'8 -Datos de referencia'!$B$25))),0),0)</f>
        <v>0</v>
      </c>
      <c r="AT40" s="21">
        <f>IF('4-Registro de activos'!$AV40=(AT$3-'3- Datos generales'!$B$4),ROUNDUP((('4-Registro de activos'!$H40*'3- Datos generales'!$B$12)*((1+'3- Datos generales'!$B$11)^(AT$3-'3- Datos generales'!$B$4+'8 -Datos de referencia'!$B$25))),0),0)</f>
        <v>0</v>
      </c>
      <c r="AU40" s="21">
        <f>IF('4-Registro de activos'!$AV40=(AU$3-'3- Datos generales'!$B$4),ROUNDUP((('4-Registro de activos'!$H40*'3- Datos generales'!$B$12)*((1+'3- Datos generales'!$B$11)^(AU$3-'3- Datos generales'!$B$4+'8 -Datos de referencia'!$B$25))),0),0)</f>
        <v>0</v>
      </c>
      <c r="AV40" s="159">
        <f>IF('4-Registro de activos'!$AV40=(AV$3-'3- Datos generales'!$B$4),ROUNDUP((('4-Registro de activos'!$H40*'3- Datos generales'!$B$12)*((1+'3- Datos generales'!$B$11)^(AV$3-'3- Datos generales'!$B$4+'8 -Datos de referencia'!$B$25))),0),0)</f>
        <v>0</v>
      </c>
      <c r="AW40" s="23">
        <f>IF(P40&gt;0,($M40*(1+'3- Datos generales'!$B$5)^('5-Proyección inversiones'!AW$3-'3- Datos generales'!$B$4))*(P40*((1+'3- Datos generales'!$B$11)^(AW$3-'3- Datos generales'!$B$4+'8 -Datos de referencia'!$B$25))),0)</f>
        <v>0</v>
      </c>
      <c r="AX40" s="20">
        <f>IF(Q40&gt;0,($M40*(1+'3- Datos generales'!$B$5)^(AX$3-'3- Datos generales'!$B$4))*(Q40*((1+'3- Datos generales'!$B$11)^('5-Proyección inversiones'!AX$3-'3- Datos generales'!$B$4+'8 -Datos de referencia'!$B$25))),0)</f>
        <v>0</v>
      </c>
      <c r="AY40" s="20">
        <f>IF(R40&gt;0,($M40*(1+'3- Datos generales'!$B$5)^(AY$3-'3- Datos generales'!$B$4))*(R40*((1+'3- Datos generales'!$B$11)^('5-Proyección inversiones'!AY$3-'3- Datos generales'!$B$4+'8 -Datos de referencia'!$B$25))),0)</f>
        <v>0</v>
      </c>
      <c r="AZ40" s="20">
        <f>IF(S40&gt;0,($M40*(1+'3- Datos generales'!$B$5)^(AZ$3-'3- Datos generales'!$B$4))*(S40*((1+'3- Datos generales'!$B$11)^('5-Proyección inversiones'!AZ$3-'3- Datos generales'!$B$4+'8 -Datos de referencia'!$B$25))),0)</f>
        <v>0</v>
      </c>
      <c r="BA40" s="20">
        <f>IF(T40&gt;0,($M40*(1+'3- Datos generales'!$B$5)^(BA$3-'3- Datos generales'!$B$4))*(T40*((1+'3- Datos generales'!$B$11)^('5-Proyección inversiones'!BA$3-'3- Datos generales'!$B$4+'8 -Datos de referencia'!$B$25))),0)</f>
        <v>0</v>
      </c>
      <c r="BB40" s="20">
        <f>IF(U40&gt;0,($M40*(1+'3- Datos generales'!$B$5)^(BB$3-'3- Datos generales'!$B$4))*(U40*((1+'3- Datos generales'!$B$11)^('5-Proyección inversiones'!BB$3-'3- Datos generales'!$B$4+'8 -Datos de referencia'!$B$25))),0)</f>
        <v>0</v>
      </c>
      <c r="BC40" s="20">
        <f>IF(V40&gt;0,($M40*(1+'3- Datos generales'!$B$5)^(BC$3-'3- Datos generales'!$B$4))*(V40*((1+'3- Datos generales'!$B$11)^('5-Proyección inversiones'!BC$3-'3- Datos generales'!$B$4+'8 -Datos de referencia'!$B$25))),0)</f>
        <v>0</v>
      </c>
      <c r="BD40" s="20">
        <f>IF(W40&gt;0,($M40*(1+'3- Datos generales'!$B$5)^(BD$3-'3- Datos generales'!$B$4))*(W40*((1+'3- Datos generales'!$B$11)^('5-Proyección inversiones'!BD$3-'3- Datos generales'!$B$4+'8 -Datos de referencia'!$B$25))),0)</f>
        <v>0</v>
      </c>
      <c r="BE40" s="20">
        <f>IF(X40&gt;0,($M40*(1+'3- Datos generales'!$B$5)^(BE$3-'3- Datos generales'!$B$4))*(X40*((1+'3- Datos generales'!$B$11)^('5-Proyección inversiones'!BE$3-'3- Datos generales'!$B$4+'8 -Datos de referencia'!$B$25))),0)</f>
        <v>0</v>
      </c>
      <c r="BF40" s="20">
        <f>IF(Y40&gt;0,($M40*(1+'3- Datos generales'!$B$5)^(BF$3-'3- Datos generales'!$B$4))*(Y40*((1+'3- Datos generales'!$B$11)^('5-Proyección inversiones'!BF$3-'3- Datos generales'!$B$4+'8 -Datos de referencia'!$B$25))),0)</f>
        <v>0</v>
      </c>
      <c r="BG40" s="155">
        <f>IF(Z40&gt;0,($M40*(1+'3- Datos generales'!$B$5)^(BG$3-'3- Datos generales'!$B$4))*(Z40*((1+'3- Datos generales'!$B$11)^('5-Proyección inversiones'!BG$3-'3- Datos generales'!$B$4+'8 -Datos de referencia'!$B$25))),0)</f>
        <v>0</v>
      </c>
      <c r="BH40" s="23">
        <f>IF(AA40&gt;0,($N40*(1+'3- Datos generales'!$B$5)^(BH$3-'3- Datos generales'!$B$4))*(AA40*((1+'3- Datos generales'!$B$11)^('5-Proyección inversiones'!BH$3-'3- Datos generales'!$B$4+'8 -Datos de referencia'!$B$25))),0)</f>
        <v>0</v>
      </c>
      <c r="BI40" s="20">
        <f>IF(AB40&gt;0,$N40*((1+'3- Datos generales'!$B$5)^(BI$3-'3- Datos generales'!$B$4))*(AB40*((1+'3- Datos generales'!$B$11)^('5-Proyección inversiones'!BI$3-'3- Datos generales'!$B$4+'8 -Datos de referencia'!$B$25))),0)</f>
        <v>0</v>
      </c>
      <c r="BJ40" s="20">
        <f>IF(AC40&gt;0,$N40*((1+'3- Datos generales'!$B$5)^(BJ$3-'3- Datos generales'!$B$4))*(AC40*((1+'3- Datos generales'!$B$11)^('5-Proyección inversiones'!BJ$3-'3- Datos generales'!$B$4+'8 -Datos de referencia'!$B$25))),0)</f>
        <v>0</v>
      </c>
      <c r="BK40" s="20">
        <f>IF(AD40&gt;0,$N40*((1+'3- Datos generales'!$B$5)^(BK$3-'3- Datos generales'!$B$4))*(AD40*((1+'3- Datos generales'!$B$11)^('5-Proyección inversiones'!BK$3-'3- Datos generales'!$B$4+'8 -Datos de referencia'!$B$25))),0)</f>
        <v>0</v>
      </c>
      <c r="BL40" s="20">
        <f>IF(AE40&gt;0,$N40*((1+'3- Datos generales'!$B$5)^(BL$3-'3- Datos generales'!$B$4))*(AE40*((1+'3- Datos generales'!$B$11)^('5-Proyección inversiones'!BL$3-'3- Datos generales'!$B$4+'8 -Datos de referencia'!$B$25))),0)</f>
        <v>0</v>
      </c>
      <c r="BM40" s="20">
        <f>IF(AF40&gt;0,$N40*((1+'3- Datos generales'!$B$5)^(BM$3-'3- Datos generales'!$B$4))*(AF40*((1+'3- Datos generales'!$B$11)^('5-Proyección inversiones'!BM$3-'3- Datos generales'!$B$4+'8 -Datos de referencia'!$B$25))),0)</f>
        <v>0</v>
      </c>
      <c r="BN40" s="20">
        <f>IF(AG40&gt;0,$N40*((1+'3- Datos generales'!$B$5)^(BN$3-'3- Datos generales'!$B$4))*(AG40*((1+'3- Datos generales'!$B$11)^('5-Proyección inversiones'!BN$3-'3- Datos generales'!$B$4+'8 -Datos de referencia'!$B$25))),0)</f>
        <v>0</v>
      </c>
      <c r="BO40" s="20">
        <f>IF(AH40&gt;0,$N40*((1+'3- Datos generales'!$B$5)^(BO$3-'3- Datos generales'!$B$4))*(AH40*((1+'3- Datos generales'!$B$11)^('5-Proyección inversiones'!BO$3-'3- Datos generales'!$B$4+'8 -Datos de referencia'!$B$25))),0)</f>
        <v>0</v>
      </c>
      <c r="BP40" s="20">
        <f>IF(AI40&gt;0,$N40*((1+'3- Datos generales'!$B$5)^(BP$3-'3- Datos generales'!$B$4))*(AI40*((1+'3- Datos generales'!$B$11)^('5-Proyección inversiones'!BP$3-'3- Datos generales'!$B$4+'8 -Datos de referencia'!$B$25))),0)</f>
        <v>0</v>
      </c>
      <c r="BQ40" s="20">
        <f>IF(AJ40&gt;0,$N40*((1+'3- Datos generales'!$B$5)^(BQ$3-'3- Datos generales'!$B$4))*(AJ40*((1+'3- Datos generales'!$B$11)^('5-Proyección inversiones'!BQ$3-'3- Datos generales'!$B$4+'8 -Datos de referencia'!$B$25))),0)</f>
        <v>0</v>
      </c>
      <c r="BR40" s="155">
        <f>IF(AK40&gt;0,$N40*((1+'3- Datos generales'!$B$5)^(BR$3-'3- Datos generales'!$B$4))*(AK40*((1+'3- Datos generales'!$B$11)^('5-Proyección inversiones'!BR$3-'3- Datos generales'!$B$4+'8 -Datos de referencia'!$B$25))),0)</f>
        <v>0</v>
      </c>
      <c r="BS40" s="23">
        <f>IF(AL40&gt;0,AL40*($O40*(1+'3- Datos generales'!$B$5)^(BH$3-'3- Datos generales'!$B$4)),0)</f>
        <v>0</v>
      </c>
      <c r="BT40" s="20">
        <f>IF(AM40&gt;0,AM40*($O40*(1+'3- Datos generales'!$B$5)^(BT$3-'3- Datos generales'!$B$4)),0)</f>
        <v>0</v>
      </c>
      <c r="BU40" s="20">
        <f>IF(AN40&gt;0,AN40*($O40*(1+'3- Datos generales'!$B$5)^(BU$3-'3- Datos generales'!$B$4)),0)</f>
        <v>0</v>
      </c>
      <c r="BV40" s="20">
        <f>IF(AO40&gt;0,AO40*($O40*(1+'3- Datos generales'!$B$5)^(BV$3-'3- Datos generales'!$B$4)),0)</f>
        <v>0</v>
      </c>
      <c r="BW40" s="20">
        <f>IF(AP40&gt;0,AP40*($O40*(1+'3- Datos generales'!$B$5)^(BW$3-'3- Datos generales'!$B$4)),0)</f>
        <v>0</v>
      </c>
      <c r="BX40" s="20">
        <f>IF(AQ40&gt;0,AQ40*($O40*(1+'3- Datos generales'!$B$5)^(BX$3-'3- Datos generales'!$B$4)),0)</f>
        <v>0</v>
      </c>
      <c r="BY40" s="20">
        <f>IF(AR40&gt;0,AR40*($O40*(1+'3- Datos generales'!$B$5)^(BY$3-'3- Datos generales'!$B$4)),0)</f>
        <v>0</v>
      </c>
      <c r="BZ40" s="20">
        <f>IF(AS40&gt;0,AS40*($O40*(1+'3- Datos generales'!$B$5)^(BZ$3-'3- Datos generales'!$B$4)),0)</f>
        <v>0</v>
      </c>
      <c r="CA40" s="20">
        <f>IF(AT40&gt;0,AT40*($O40*(1+'3- Datos generales'!$B$5)^(CA$3-'3- Datos generales'!$B$4)),0)</f>
        <v>0</v>
      </c>
      <c r="CB40" s="20">
        <f>IF(AU40&gt;0,AU40*($O40*(1+'3- Datos generales'!$B$5)^(CB$3-'3- Datos generales'!$B$4)),0)</f>
        <v>0</v>
      </c>
      <c r="CC40" s="155">
        <f>IF(AV40&gt;0,AV40*($O40*(1+'3- Datos generales'!$B$5)^(CC$3-'3- Datos generales'!$B$4)),0)</f>
        <v>0</v>
      </c>
    </row>
    <row r="41" spans="1:81" x14ac:dyDescent="0.25">
      <c r="A41" s="38"/>
      <c r="B41" s="14"/>
      <c r="C41" s="14">
        <f>'4-Registro de activos'!C41</f>
        <v>0</v>
      </c>
      <c r="D41" s="14">
        <f>'4-Registro de activos'!D41</f>
        <v>0</v>
      </c>
      <c r="E41" s="14">
        <f>'4-Registro de activos'!E41</f>
        <v>0</v>
      </c>
      <c r="F41" s="14">
        <f>'4-Registro de activos'!F41</f>
        <v>0</v>
      </c>
      <c r="G41" s="14">
        <f>'4-Registro de activos'!G41</f>
        <v>0</v>
      </c>
      <c r="H41" s="26">
        <f>'4-Registro de activos'!H41</f>
        <v>0</v>
      </c>
      <c r="I41" s="15" t="str">
        <f>'4-Registro de activos'!AV41</f>
        <v>n/a</v>
      </c>
      <c r="J41" s="14" t="str">
        <f>'4-Registro de activos'!AW41</f>
        <v>Bajo Riesgo</v>
      </c>
      <c r="K41" s="14" t="str">
        <f>'4-Registro de activos'!AX41</f>
        <v>n/a</v>
      </c>
      <c r="L41" s="14" t="str">
        <f>'4-Registro de activos'!AY41</f>
        <v>n/a</v>
      </c>
      <c r="M41" s="66">
        <f>IF('4-Registro de activos'!K41="Sistema no mejorado",AVERAGE('3- Datos generales'!$D$20:$D$21),0)</f>
        <v>0</v>
      </c>
      <c r="N41" s="20" t="str">
        <f>IF('4-Registro de activos'!K41="Sistema no mejorado",0,IF('4-Registro de activos'!I41="sin dato","n/a",IF('4-Registro de activos'!I41="otro","n/a",VLOOKUP('4-Registro de activos'!I41,'3- Datos generales'!$A$23:$D$24,4,0))))</f>
        <v>n/a</v>
      </c>
      <c r="O41" s="155" t="str">
        <f>IF('4-Registro de activos'!K41="Sistema no mejorado",0,IF('4-Registro de activos'!I41="sin dato","n/a",IF('4-Registro de activos'!I41="otro","n/a",VLOOKUP('4-Registro de activos'!I41,'3- Datos generales'!$A$26:$D$27,4,0))))</f>
        <v>n/a</v>
      </c>
      <c r="P41" s="22">
        <f>IF('4-Registro de activos'!$AY41="Nueva Construccion",ROUNDUP(('4-Registro de activos'!$G41*'3- Datos generales'!$B$12*(1+'3- Datos generales'!$B$11)^(P$3-'3- Datos generales'!$B$4)),0),0)</f>
        <v>0</v>
      </c>
      <c r="Q41" s="21">
        <f>IF('4-Registro de activos'!$AY41="Nueva Construccion",IF($P41&gt;0,0,ROUNDUP(('4-Registro de activos'!$G41*'3- Datos generales'!$B$12*(1+'3- Datos generales'!$B$11)^(Q$3-'3- Datos generales'!$B$4)),0)),0)</f>
        <v>0</v>
      </c>
      <c r="R41" s="21">
        <f>IF('4-Registro de activos'!$AY41="Nueva Construccion",IF($P41&gt;0,0,ROUNDUP(('4-Registro de activos'!$G41*'3- Datos generales'!$B$12*(1+'3- Datos generales'!$B$11)^(R$3-'3- Datos generales'!$B$4)),0)),0)</f>
        <v>0</v>
      </c>
      <c r="S41" s="21">
        <f>IF('4-Registro de activos'!$AY41="Nueva Construccion",IF($P41&gt;0,0,ROUNDUP(('4-Registro de activos'!$G41*'3- Datos generales'!$B$12*(1+'3- Datos generales'!$B$11)^(S$3-'3- Datos generales'!$B$4)),0)),0)</f>
        <v>0</v>
      </c>
      <c r="T41" s="21">
        <f>IF('4-Registro de activos'!$AY41="Nueva Construccion",IF($P41&gt;0,0,ROUNDUP(('4-Registro de activos'!$G41*'3- Datos generales'!$B$12*(1+'3- Datos generales'!$B$11)^(T$3-'3- Datos generales'!$B$4)),0)),0)</f>
        <v>0</v>
      </c>
      <c r="U41" s="21">
        <f>IF('4-Registro de activos'!$AY41="Nueva Construccion",IF($P41&gt;0,0,ROUNDUP(('4-Registro de activos'!$G41*'3- Datos generales'!$B$12*(1+'3- Datos generales'!$B$11)^(U$3-'3- Datos generales'!$B$4)),0)),0)</f>
        <v>0</v>
      </c>
      <c r="V41" s="21">
        <f>IF('4-Registro de activos'!$AY41="Nueva Construccion",IF($P41&gt;0,0,ROUNDUP(('4-Registro de activos'!$G41*'3- Datos generales'!$B$12*(1+'3- Datos generales'!$B$11)^(V$3-'3- Datos generales'!$B$4)),0)),0)</f>
        <v>0</v>
      </c>
      <c r="W41" s="21">
        <f>IF('4-Registro de activos'!$AY41="Nueva Construccion",IF($P41&gt;0,0,ROUNDUP(('4-Registro de activos'!$G41*'3- Datos generales'!$B$12*(1+'3- Datos generales'!$B$11)^(W$3-'3- Datos generales'!$B$4)),0)),0)</f>
        <v>0</v>
      </c>
      <c r="X41" s="21">
        <f>IF('4-Registro de activos'!$AY41="Nueva Construccion",IF($P41&gt;0,0,ROUNDUP(('4-Registro de activos'!$G41*'3- Datos generales'!$B$12*(1+'3- Datos generales'!$B$11)^(X$3-'3- Datos generales'!$B$4)),0)),0)</f>
        <v>0</v>
      </c>
      <c r="Y41" s="21">
        <f>IF('4-Registro de activos'!$AY41="Nueva Construccion",IF($P41&gt;0,0,ROUNDUP(('4-Registro de activos'!$G41*'3- Datos generales'!$B$12*(1+'3- Datos generales'!$B$11)^(Y$3-'3- Datos generales'!$B$4)),0)),0)</f>
        <v>0</v>
      </c>
      <c r="Z41" s="159">
        <f>IF('4-Registro de activos'!$AY41="Nueva Construccion",IF($P41&gt;0,0,ROUNDUP(('4-Registro de activos'!$G41*'3- Datos generales'!$B$12*(1+'3- Datos generales'!$B$11)^(Z$3-'3- Datos generales'!$B$4)),0)),0)</f>
        <v>0</v>
      </c>
      <c r="AA41" s="22">
        <f>IF('4-Registro de activos'!$AV41&lt;=(AA$3-'3- Datos generales'!$B$4),ROUNDUP(('4-Registro de activos'!$G41*'3- Datos generales'!$B$12*(1+'3- Datos generales'!$B$11)^(AA$3-'3- Datos generales'!$B$4)),0),0)</f>
        <v>0</v>
      </c>
      <c r="AB41" s="21">
        <f>IF('4-Registro de activos'!$AV41=(AB$3-'3- Datos generales'!$B$4),ROUNDUP(('4-Registro de activos'!$G41*'3- Datos generales'!$B$12*(1+'3- Datos generales'!$B$11)^(AB$3-'3- Datos generales'!$B$4)),0),0)</f>
        <v>0</v>
      </c>
      <c r="AC41" s="21">
        <f>IF('4-Registro de activos'!$AV41=(AC$3-'3- Datos generales'!$B$4),ROUNDUP(('4-Registro de activos'!$G41*'3- Datos generales'!$B$12*(1+'3- Datos generales'!$B$11)^(AC$3-'3- Datos generales'!$B$4)),0),0)</f>
        <v>0</v>
      </c>
      <c r="AD41" s="21">
        <f>IF('4-Registro de activos'!$AV41=(AD$3-'3- Datos generales'!$B$4),ROUNDUP(('4-Registro de activos'!$G41*'3- Datos generales'!$B$12*(1+'3- Datos generales'!$B$11)^(AD$3-'3- Datos generales'!$B$4)),0),0)</f>
        <v>0</v>
      </c>
      <c r="AE41" s="21">
        <f>IF('4-Registro de activos'!$AV41=(AE$3-'3- Datos generales'!$B$4),ROUNDUP(('4-Registro de activos'!$G41*'3- Datos generales'!$B$12*(1+'3- Datos generales'!$B$11)^(AE$3-'3- Datos generales'!$B$4)),0),0)</f>
        <v>0</v>
      </c>
      <c r="AF41" s="21">
        <f>IF('4-Registro de activos'!$AV41=(AF$3-'3- Datos generales'!$B$4),ROUNDUP(('4-Registro de activos'!$G41*'3- Datos generales'!$B$12*(1+'3- Datos generales'!$B$11)^(AF$3-'3- Datos generales'!$B$4)),0),0)</f>
        <v>0</v>
      </c>
      <c r="AG41" s="21">
        <f>IF('4-Registro de activos'!$AV41=(AG$3-'3- Datos generales'!$B$4),ROUNDUP(('4-Registro de activos'!$G41*'3- Datos generales'!$B$12*(1+'3- Datos generales'!$B$11)^(AG$3-'3- Datos generales'!$B$4)),0),0)</f>
        <v>0</v>
      </c>
      <c r="AH41" s="21">
        <f>IF('4-Registro de activos'!$AV41=(AH$3-'3- Datos generales'!$B$4),ROUNDUP(('4-Registro de activos'!$G41*'3- Datos generales'!$B$12*(1+'3- Datos generales'!$B$11)^(AH$3-'3- Datos generales'!$B$4)),0),0)</f>
        <v>0</v>
      </c>
      <c r="AI41" s="21">
        <f>IF('4-Registro de activos'!$AV41=(AI$3-'3- Datos generales'!$B$4),ROUNDUP(('4-Registro de activos'!$G41*'3- Datos generales'!$B$12*(1+'3- Datos generales'!$B$11)^(AI$3-'3- Datos generales'!$B$4)),0),0)</f>
        <v>0</v>
      </c>
      <c r="AJ41" s="21">
        <f>IF('4-Registro de activos'!$AV41=(AJ$3-'3- Datos generales'!$B$4),ROUNDUP(('4-Registro de activos'!$G41*'3- Datos generales'!$B$12*(1+'3- Datos generales'!$B$11)^(AJ$3-'3- Datos generales'!$B$4)),0),0)</f>
        <v>0</v>
      </c>
      <c r="AK41" s="159">
        <f>IF('4-Registro de activos'!$AV41=(AK$3-'3- Datos generales'!$B$4),ROUNDUP(('4-Registro de activos'!$G41*'3- Datos generales'!$B$12*(1+'3- Datos generales'!$B$11)^(AK$3-'3- Datos generales'!$B$4)),0),0)</f>
        <v>0</v>
      </c>
      <c r="AL41" s="22">
        <f>IF('4-Registro de activos'!$AV41&lt;=(AL$3-'3- Datos generales'!$B$4),ROUNDUP((('4-Registro de activos'!$H41*'3- Datos generales'!$B$12)*((1+'3- Datos generales'!$B$11)^(AL$3-'3- Datos generales'!$B$4+'8 -Datos de referencia'!$B$25))),0),0)</f>
        <v>0</v>
      </c>
      <c r="AM41" s="21">
        <f>IF('4-Registro de activos'!$AV41=(AM$3-'3- Datos generales'!$B$4),ROUNDUP((('4-Registro de activos'!$H41*'3- Datos generales'!$B$12)*((1+'3- Datos generales'!$B$11)^(AM$3-'3- Datos generales'!$B$4+'8 -Datos de referencia'!$B$25))),0),0)</f>
        <v>0</v>
      </c>
      <c r="AN41" s="21">
        <f>IF('4-Registro de activos'!$AV41=(AN$3-'3- Datos generales'!$B$4),ROUNDUP((('4-Registro de activos'!$H41*'3- Datos generales'!$B$12)*((1+'3- Datos generales'!$B$11)^(AN$3-'3- Datos generales'!$B$4+'8 -Datos de referencia'!$B$25))),0),0)</f>
        <v>0</v>
      </c>
      <c r="AO41" s="21">
        <f>IF('4-Registro de activos'!$AV41=(AO$3-'3- Datos generales'!$B$4),ROUNDUP((('4-Registro de activos'!$H41*'3- Datos generales'!$B$12)*((1+'3- Datos generales'!$B$11)^(AO$3-'3- Datos generales'!$B$4+'8 -Datos de referencia'!$B$25))),0),0)</f>
        <v>0</v>
      </c>
      <c r="AP41" s="21">
        <f>IF('4-Registro de activos'!$AV41=(AP$3-'3- Datos generales'!$B$4),ROUNDUP((('4-Registro de activos'!$H41*'3- Datos generales'!$B$12)*((1+'3- Datos generales'!$B$11)^(AP$3-'3- Datos generales'!$B$4+'8 -Datos de referencia'!$B$25))),0),0)</f>
        <v>0</v>
      </c>
      <c r="AQ41" s="21">
        <f>IF('4-Registro de activos'!$AV41=(AQ$3-'3- Datos generales'!$B$4),ROUNDUP((('4-Registro de activos'!$H41*'3- Datos generales'!$B$12)*((1+'3- Datos generales'!$B$11)^(AQ$3-'3- Datos generales'!$B$4+'8 -Datos de referencia'!$B$25))),0),0)</f>
        <v>0</v>
      </c>
      <c r="AR41" s="21">
        <f>IF('4-Registro de activos'!$AV41=(AR$3-'3- Datos generales'!$B$4),ROUNDUP((('4-Registro de activos'!$H41*'3- Datos generales'!$B$12)*((1+'3- Datos generales'!$B$11)^(AR$3-'3- Datos generales'!$B$4+'8 -Datos de referencia'!$B$25))),0),0)</f>
        <v>0</v>
      </c>
      <c r="AS41" s="21">
        <f>IF('4-Registro de activos'!$AV41=(AS$3-'3- Datos generales'!$B$4),ROUNDUP((('4-Registro de activos'!$H41*'3- Datos generales'!$B$12)*((1+'3- Datos generales'!$B$11)^(AS$3-'3- Datos generales'!$B$4+'8 -Datos de referencia'!$B$25))),0),0)</f>
        <v>0</v>
      </c>
      <c r="AT41" s="21">
        <f>IF('4-Registro de activos'!$AV41=(AT$3-'3- Datos generales'!$B$4),ROUNDUP((('4-Registro de activos'!$H41*'3- Datos generales'!$B$12)*((1+'3- Datos generales'!$B$11)^(AT$3-'3- Datos generales'!$B$4+'8 -Datos de referencia'!$B$25))),0),0)</f>
        <v>0</v>
      </c>
      <c r="AU41" s="21">
        <f>IF('4-Registro de activos'!$AV41=(AU$3-'3- Datos generales'!$B$4),ROUNDUP((('4-Registro de activos'!$H41*'3- Datos generales'!$B$12)*((1+'3- Datos generales'!$B$11)^(AU$3-'3- Datos generales'!$B$4+'8 -Datos de referencia'!$B$25))),0),0)</f>
        <v>0</v>
      </c>
      <c r="AV41" s="159">
        <f>IF('4-Registro de activos'!$AV41=(AV$3-'3- Datos generales'!$B$4),ROUNDUP((('4-Registro de activos'!$H41*'3- Datos generales'!$B$12)*((1+'3- Datos generales'!$B$11)^(AV$3-'3- Datos generales'!$B$4+'8 -Datos de referencia'!$B$25))),0),0)</f>
        <v>0</v>
      </c>
      <c r="AW41" s="23">
        <f>IF(P41&gt;0,($M41*(1+'3- Datos generales'!$B$5)^('5-Proyección inversiones'!AW$3-'3- Datos generales'!$B$4))*(P41*((1+'3- Datos generales'!$B$11)^(AW$3-'3- Datos generales'!$B$4+'8 -Datos de referencia'!$B$25))),0)</f>
        <v>0</v>
      </c>
      <c r="AX41" s="20">
        <f>IF(Q41&gt;0,($M41*(1+'3- Datos generales'!$B$5)^(AX$3-'3- Datos generales'!$B$4))*(Q41*((1+'3- Datos generales'!$B$11)^('5-Proyección inversiones'!AX$3-'3- Datos generales'!$B$4+'8 -Datos de referencia'!$B$25))),0)</f>
        <v>0</v>
      </c>
      <c r="AY41" s="20">
        <f>IF(R41&gt;0,($M41*(1+'3- Datos generales'!$B$5)^(AY$3-'3- Datos generales'!$B$4))*(R41*((1+'3- Datos generales'!$B$11)^('5-Proyección inversiones'!AY$3-'3- Datos generales'!$B$4+'8 -Datos de referencia'!$B$25))),0)</f>
        <v>0</v>
      </c>
      <c r="AZ41" s="20">
        <f>IF(S41&gt;0,($M41*(1+'3- Datos generales'!$B$5)^(AZ$3-'3- Datos generales'!$B$4))*(S41*((1+'3- Datos generales'!$B$11)^('5-Proyección inversiones'!AZ$3-'3- Datos generales'!$B$4+'8 -Datos de referencia'!$B$25))),0)</f>
        <v>0</v>
      </c>
      <c r="BA41" s="20">
        <f>IF(T41&gt;0,($M41*(1+'3- Datos generales'!$B$5)^(BA$3-'3- Datos generales'!$B$4))*(T41*((1+'3- Datos generales'!$B$11)^('5-Proyección inversiones'!BA$3-'3- Datos generales'!$B$4+'8 -Datos de referencia'!$B$25))),0)</f>
        <v>0</v>
      </c>
      <c r="BB41" s="20">
        <f>IF(U41&gt;0,($M41*(1+'3- Datos generales'!$B$5)^(BB$3-'3- Datos generales'!$B$4))*(U41*((1+'3- Datos generales'!$B$11)^('5-Proyección inversiones'!BB$3-'3- Datos generales'!$B$4+'8 -Datos de referencia'!$B$25))),0)</f>
        <v>0</v>
      </c>
      <c r="BC41" s="20">
        <f>IF(V41&gt;0,($M41*(1+'3- Datos generales'!$B$5)^(BC$3-'3- Datos generales'!$B$4))*(V41*((1+'3- Datos generales'!$B$11)^('5-Proyección inversiones'!BC$3-'3- Datos generales'!$B$4+'8 -Datos de referencia'!$B$25))),0)</f>
        <v>0</v>
      </c>
      <c r="BD41" s="20">
        <f>IF(W41&gt;0,($M41*(1+'3- Datos generales'!$B$5)^(BD$3-'3- Datos generales'!$B$4))*(W41*((1+'3- Datos generales'!$B$11)^('5-Proyección inversiones'!BD$3-'3- Datos generales'!$B$4+'8 -Datos de referencia'!$B$25))),0)</f>
        <v>0</v>
      </c>
      <c r="BE41" s="20">
        <f>IF(X41&gt;0,($M41*(1+'3- Datos generales'!$B$5)^(BE$3-'3- Datos generales'!$B$4))*(X41*((1+'3- Datos generales'!$B$11)^('5-Proyección inversiones'!BE$3-'3- Datos generales'!$B$4+'8 -Datos de referencia'!$B$25))),0)</f>
        <v>0</v>
      </c>
      <c r="BF41" s="20">
        <f>IF(Y41&gt;0,($M41*(1+'3- Datos generales'!$B$5)^(BF$3-'3- Datos generales'!$B$4))*(Y41*((1+'3- Datos generales'!$B$11)^('5-Proyección inversiones'!BF$3-'3- Datos generales'!$B$4+'8 -Datos de referencia'!$B$25))),0)</f>
        <v>0</v>
      </c>
      <c r="BG41" s="155">
        <f>IF(Z41&gt;0,($M41*(1+'3- Datos generales'!$B$5)^(BG$3-'3- Datos generales'!$B$4))*(Z41*((1+'3- Datos generales'!$B$11)^('5-Proyección inversiones'!BG$3-'3- Datos generales'!$B$4+'8 -Datos de referencia'!$B$25))),0)</f>
        <v>0</v>
      </c>
      <c r="BH41" s="23">
        <f>IF(AA41&gt;0,($N41*(1+'3- Datos generales'!$B$5)^(BH$3-'3- Datos generales'!$B$4))*(AA41*((1+'3- Datos generales'!$B$11)^('5-Proyección inversiones'!BH$3-'3- Datos generales'!$B$4+'8 -Datos de referencia'!$B$25))),0)</f>
        <v>0</v>
      </c>
      <c r="BI41" s="20">
        <f>IF(AB41&gt;0,$N41*((1+'3- Datos generales'!$B$5)^(BI$3-'3- Datos generales'!$B$4))*(AB41*((1+'3- Datos generales'!$B$11)^('5-Proyección inversiones'!BI$3-'3- Datos generales'!$B$4+'8 -Datos de referencia'!$B$25))),0)</f>
        <v>0</v>
      </c>
      <c r="BJ41" s="20">
        <f>IF(AC41&gt;0,$N41*((1+'3- Datos generales'!$B$5)^(BJ$3-'3- Datos generales'!$B$4))*(AC41*((1+'3- Datos generales'!$B$11)^('5-Proyección inversiones'!BJ$3-'3- Datos generales'!$B$4+'8 -Datos de referencia'!$B$25))),0)</f>
        <v>0</v>
      </c>
      <c r="BK41" s="20">
        <f>IF(AD41&gt;0,$N41*((1+'3- Datos generales'!$B$5)^(BK$3-'3- Datos generales'!$B$4))*(AD41*((1+'3- Datos generales'!$B$11)^('5-Proyección inversiones'!BK$3-'3- Datos generales'!$B$4+'8 -Datos de referencia'!$B$25))),0)</f>
        <v>0</v>
      </c>
      <c r="BL41" s="20">
        <f>IF(AE41&gt;0,$N41*((1+'3- Datos generales'!$B$5)^(BL$3-'3- Datos generales'!$B$4))*(AE41*((1+'3- Datos generales'!$B$11)^('5-Proyección inversiones'!BL$3-'3- Datos generales'!$B$4+'8 -Datos de referencia'!$B$25))),0)</f>
        <v>0</v>
      </c>
      <c r="BM41" s="20">
        <f>IF(AF41&gt;0,$N41*((1+'3- Datos generales'!$B$5)^(BM$3-'3- Datos generales'!$B$4))*(AF41*((1+'3- Datos generales'!$B$11)^('5-Proyección inversiones'!BM$3-'3- Datos generales'!$B$4+'8 -Datos de referencia'!$B$25))),0)</f>
        <v>0</v>
      </c>
      <c r="BN41" s="20">
        <f>IF(AG41&gt;0,$N41*((1+'3- Datos generales'!$B$5)^(BN$3-'3- Datos generales'!$B$4))*(AG41*((1+'3- Datos generales'!$B$11)^('5-Proyección inversiones'!BN$3-'3- Datos generales'!$B$4+'8 -Datos de referencia'!$B$25))),0)</f>
        <v>0</v>
      </c>
      <c r="BO41" s="20">
        <f>IF(AH41&gt;0,$N41*((1+'3- Datos generales'!$B$5)^(BO$3-'3- Datos generales'!$B$4))*(AH41*((1+'3- Datos generales'!$B$11)^('5-Proyección inversiones'!BO$3-'3- Datos generales'!$B$4+'8 -Datos de referencia'!$B$25))),0)</f>
        <v>0</v>
      </c>
      <c r="BP41" s="20">
        <f>IF(AI41&gt;0,$N41*((1+'3- Datos generales'!$B$5)^(BP$3-'3- Datos generales'!$B$4))*(AI41*((1+'3- Datos generales'!$B$11)^('5-Proyección inversiones'!BP$3-'3- Datos generales'!$B$4+'8 -Datos de referencia'!$B$25))),0)</f>
        <v>0</v>
      </c>
      <c r="BQ41" s="20">
        <f>IF(AJ41&gt;0,$N41*((1+'3- Datos generales'!$B$5)^(BQ$3-'3- Datos generales'!$B$4))*(AJ41*((1+'3- Datos generales'!$B$11)^('5-Proyección inversiones'!BQ$3-'3- Datos generales'!$B$4+'8 -Datos de referencia'!$B$25))),0)</f>
        <v>0</v>
      </c>
      <c r="BR41" s="155">
        <f>IF(AK41&gt;0,$N41*((1+'3- Datos generales'!$B$5)^(BR$3-'3- Datos generales'!$B$4))*(AK41*((1+'3- Datos generales'!$B$11)^('5-Proyección inversiones'!BR$3-'3- Datos generales'!$B$4+'8 -Datos de referencia'!$B$25))),0)</f>
        <v>0</v>
      </c>
      <c r="BS41" s="23">
        <f>IF(AL41&gt;0,AL41*($O41*(1+'3- Datos generales'!$B$5)^(BH$3-'3- Datos generales'!$B$4)),0)</f>
        <v>0</v>
      </c>
      <c r="BT41" s="20">
        <f>IF(AM41&gt;0,AM41*($O41*(1+'3- Datos generales'!$B$5)^(BT$3-'3- Datos generales'!$B$4)),0)</f>
        <v>0</v>
      </c>
      <c r="BU41" s="20">
        <f>IF(AN41&gt;0,AN41*($O41*(1+'3- Datos generales'!$B$5)^(BU$3-'3- Datos generales'!$B$4)),0)</f>
        <v>0</v>
      </c>
      <c r="BV41" s="20">
        <f>IF(AO41&gt;0,AO41*($O41*(1+'3- Datos generales'!$B$5)^(BV$3-'3- Datos generales'!$B$4)),0)</f>
        <v>0</v>
      </c>
      <c r="BW41" s="20">
        <f>IF(AP41&gt;0,AP41*($O41*(1+'3- Datos generales'!$B$5)^(BW$3-'3- Datos generales'!$B$4)),0)</f>
        <v>0</v>
      </c>
      <c r="BX41" s="20">
        <f>IF(AQ41&gt;0,AQ41*($O41*(1+'3- Datos generales'!$B$5)^(BX$3-'3- Datos generales'!$B$4)),0)</f>
        <v>0</v>
      </c>
      <c r="BY41" s="20">
        <f>IF(AR41&gt;0,AR41*($O41*(1+'3- Datos generales'!$B$5)^(BY$3-'3- Datos generales'!$B$4)),0)</f>
        <v>0</v>
      </c>
      <c r="BZ41" s="20">
        <f>IF(AS41&gt;0,AS41*($O41*(1+'3- Datos generales'!$B$5)^(BZ$3-'3- Datos generales'!$B$4)),0)</f>
        <v>0</v>
      </c>
      <c r="CA41" s="20">
        <f>IF(AT41&gt;0,AT41*($O41*(1+'3- Datos generales'!$B$5)^(CA$3-'3- Datos generales'!$B$4)),0)</f>
        <v>0</v>
      </c>
      <c r="CB41" s="20">
        <f>IF(AU41&gt;0,AU41*($O41*(1+'3- Datos generales'!$B$5)^(CB$3-'3- Datos generales'!$B$4)),0)</f>
        <v>0</v>
      </c>
      <c r="CC41" s="155">
        <f>IF(AV41&gt;0,AV41*($O41*(1+'3- Datos generales'!$B$5)^(CC$3-'3- Datos generales'!$B$4)),0)</f>
        <v>0</v>
      </c>
    </row>
    <row r="42" spans="1:81" x14ac:dyDescent="0.25">
      <c r="A42" s="38"/>
      <c r="B42" s="14"/>
      <c r="C42" s="14">
        <f>'4-Registro de activos'!C42</f>
        <v>0</v>
      </c>
      <c r="D42" s="14">
        <f>'4-Registro de activos'!D42</f>
        <v>0</v>
      </c>
      <c r="E42" s="14">
        <f>'4-Registro de activos'!E42</f>
        <v>0</v>
      </c>
      <c r="F42" s="14">
        <f>'4-Registro de activos'!F42</f>
        <v>0</v>
      </c>
      <c r="G42" s="14">
        <f>'4-Registro de activos'!G42</f>
        <v>0</v>
      </c>
      <c r="H42" s="26">
        <f>'4-Registro de activos'!H42</f>
        <v>0</v>
      </c>
      <c r="I42" s="15" t="str">
        <f>'4-Registro de activos'!AV42</f>
        <v>n/a</v>
      </c>
      <c r="J42" s="14" t="str">
        <f>'4-Registro de activos'!AW42</f>
        <v>Bajo Riesgo</v>
      </c>
      <c r="K42" s="14" t="str">
        <f>'4-Registro de activos'!AX42</f>
        <v>n/a</v>
      </c>
      <c r="L42" s="14" t="str">
        <f>'4-Registro de activos'!AY42</f>
        <v>n/a</v>
      </c>
      <c r="M42" s="66">
        <f>IF('4-Registro de activos'!K42="Sistema no mejorado",AVERAGE('3- Datos generales'!$D$20:$D$21),0)</f>
        <v>0</v>
      </c>
      <c r="N42" s="20" t="str">
        <f>IF('4-Registro de activos'!K42="Sistema no mejorado",0,IF('4-Registro de activos'!I42="sin dato","n/a",IF('4-Registro de activos'!I42="otro","n/a",VLOOKUP('4-Registro de activos'!I42,'3- Datos generales'!$A$23:$D$24,4,0))))</f>
        <v>n/a</v>
      </c>
      <c r="O42" s="155" t="str">
        <f>IF('4-Registro de activos'!K42="Sistema no mejorado",0,IF('4-Registro de activos'!I42="sin dato","n/a",IF('4-Registro de activos'!I42="otro","n/a",VLOOKUP('4-Registro de activos'!I42,'3- Datos generales'!$A$26:$D$27,4,0))))</f>
        <v>n/a</v>
      </c>
      <c r="P42" s="22">
        <f>IF('4-Registro de activos'!$AY42="Nueva Construccion",ROUNDUP(('4-Registro de activos'!$G42*'3- Datos generales'!$B$12*(1+'3- Datos generales'!$B$11)^(P$3-'3- Datos generales'!$B$4)),0),0)</f>
        <v>0</v>
      </c>
      <c r="Q42" s="21">
        <f>IF('4-Registro de activos'!$AY42="Nueva Construccion",IF($P42&gt;0,0,ROUNDUP(('4-Registro de activos'!$G42*'3- Datos generales'!$B$12*(1+'3- Datos generales'!$B$11)^(Q$3-'3- Datos generales'!$B$4)),0)),0)</f>
        <v>0</v>
      </c>
      <c r="R42" s="21">
        <f>IF('4-Registro de activos'!$AY42="Nueva Construccion",IF($P42&gt;0,0,ROUNDUP(('4-Registro de activos'!$G42*'3- Datos generales'!$B$12*(1+'3- Datos generales'!$B$11)^(R$3-'3- Datos generales'!$B$4)),0)),0)</f>
        <v>0</v>
      </c>
      <c r="S42" s="21">
        <f>IF('4-Registro de activos'!$AY42="Nueva Construccion",IF($P42&gt;0,0,ROUNDUP(('4-Registro de activos'!$G42*'3- Datos generales'!$B$12*(1+'3- Datos generales'!$B$11)^(S$3-'3- Datos generales'!$B$4)),0)),0)</f>
        <v>0</v>
      </c>
      <c r="T42" s="21">
        <f>IF('4-Registro de activos'!$AY42="Nueva Construccion",IF($P42&gt;0,0,ROUNDUP(('4-Registro de activos'!$G42*'3- Datos generales'!$B$12*(1+'3- Datos generales'!$B$11)^(T$3-'3- Datos generales'!$B$4)),0)),0)</f>
        <v>0</v>
      </c>
      <c r="U42" s="21">
        <f>IF('4-Registro de activos'!$AY42="Nueva Construccion",IF($P42&gt;0,0,ROUNDUP(('4-Registro de activos'!$G42*'3- Datos generales'!$B$12*(1+'3- Datos generales'!$B$11)^(U$3-'3- Datos generales'!$B$4)),0)),0)</f>
        <v>0</v>
      </c>
      <c r="V42" s="21">
        <f>IF('4-Registro de activos'!$AY42="Nueva Construccion",IF($P42&gt;0,0,ROUNDUP(('4-Registro de activos'!$G42*'3- Datos generales'!$B$12*(1+'3- Datos generales'!$B$11)^(V$3-'3- Datos generales'!$B$4)),0)),0)</f>
        <v>0</v>
      </c>
      <c r="W42" s="21">
        <f>IF('4-Registro de activos'!$AY42="Nueva Construccion",IF($P42&gt;0,0,ROUNDUP(('4-Registro de activos'!$G42*'3- Datos generales'!$B$12*(1+'3- Datos generales'!$B$11)^(W$3-'3- Datos generales'!$B$4)),0)),0)</f>
        <v>0</v>
      </c>
      <c r="X42" s="21">
        <f>IF('4-Registro de activos'!$AY42="Nueva Construccion",IF($P42&gt;0,0,ROUNDUP(('4-Registro de activos'!$G42*'3- Datos generales'!$B$12*(1+'3- Datos generales'!$B$11)^(X$3-'3- Datos generales'!$B$4)),0)),0)</f>
        <v>0</v>
      </c>
      <c r="Y42" s="21">
        <f>IF('4-Registro de activos'!$AY42="Nueva Construccion",IF($P42&gt;0,0,ROUNDUP(('4-Registro de activos'!$G42*'3- Datos generales'!$B$12*(1+'3- Datos generales'!$B$11)^(Y$3-'3- Datos generales'!$B$4)),0)),0)</f>
        <v>0</v>
      </c>
      <c r="Z42" s="159">
        <f>IF('4-Registro de activos'!$AY42="Nueva Construccion",IF($P42&gt;0,0,ROUNDUP(('4-Registro de activos'!$G42*'3- Datos generales'!$B$12*(1+'3- Datos generales'!$B$11)^(Z$3-'3- Datos generales'!$B$4)),0)),0)</f>
        <v>0</v>
      </c>
      <c r="AA42" s="22">
        <f>IF('4-Registro de activos'!$AV42&lt;=(AA$3-'3- Datos generales'!$B$4),ROUNDUP(('4-Registro de activos'!$G42*'3- Datos generales'!$B$12*(1+'3- Datos generales'!$B$11)^(AA$3-'3- Datos generales'!$B$4)),0),0)</f>
        <v>0</v>
      </c>
      <c r="AB42" s="21">
        <f>IF('4-Registro de activos'!$AV42=(AB$3-'3- Datos generales'!$B$4),ROUNDUP(('4-Registro de activos'!$G42*'3- Datos generales'!$B$12*(1+'3- Datos generales'!$B$11)^(AB$3-'3- Datos generales'!$B$4)),0),0)</f>
        <v>0</v>
      </c>
      <c r="AC42" s="21">
        <f>IF('4-Registro de activos'!$AV42=(AC$3-'3- Datos generales'!$B$4),ROUNDUP(('4-Registro de activos'!$G42*'3- Datos generales'!$B$12*(1+'3- Datos generales'!$B$11)^(AC$3-'3- Datos generales'!$B$4)),0),0)</f>
        <v>0</v>
      </c>
      <c r="AD42" s="21">
        <f>IF('4-Registro de activos'!$AV42=(AD$3-'3- Datos generales'!$B$4),ROUNDUP(('4-Registro de activos'!$G42*'3- Datos generales'!$B$12*(1+'3- Datos generales'!$B$11)^(AD$3-'3- Datos generales'!$B$4)),0),0)</f>
        <v>0</v>
      </c>
      <c r="AE42" s="21">
        <f>IF('4-Registro de activos'!$AV42=(AE$3-'3- Datos generales'!$B$4),ROUNDUP(('4-Registro de activos'!$G42*'3- Datos generales'!$B$12*(1+'3- Datos generales'!$B$11)^(AE$3-'3- Datos generales'!$B$4)),0),0)</f>
        <v>0</v>
      </c>
      <c r="AF42" s="21">
        <f>IF('4-Registro de activos'!$AV42=(AF$3-'3- Datos generales'!$B$4),ROUNDUP(('4-Registro de activos'!$G42*'3- Datos generales'!$B$12*(1+'3- Datos generales'!$B$11)^(AF$3-'3- Datos generales'!$B$4)),0),0)</f>
        <v>0</v>
      </c>
      <c r="AG42" s="21">
        <f>IF('4-Registro de activos'!$AV42=(AG$3-'3- Datos generales'!$B$4),ROUNDUP(('4-Registro de activos'!$G42*'3- Datos generales'!$B$12*(1+'3- Datos generales'!$B$11)^(AG$3-'3- Datos generales'!$B$4)),0),0)</f>
        <v>0</v>
      </c>
      <c r="AH42" s="21">
        <f>IF('4-Registro de activos'!$AV42=(AH$3-'3- Datos generales'!$B$4),ROUNDUP(('4-Registro de activos'!$G42*'3- Datos generales'!$B$12*(1+'3- Datos generales'!$B$11)^(AH$3-'3- Datos generales'!$B$4)),0),0)</f>
        <v>0</v>
      </c>
      <c r="AI42" s="21">
        <f>IF('4-Registro de activos'!$AV42=(AI$3-'3- Datos generales'!$B$4),ROUNDUP(('4-Registro de activos'!$G42*'3- Datos generales'!$B$12*(1+'3- Datos generales'!$B$11)^(AI$3-'3- Datos generales'!$B$4)),0),0)</f>
        <v>0</v>
      </c>
      <c r="AJ42" s="21">
        <f>IF('4-Registro de activos'!$AV42=(AJ$3-'3- Datos generales'!$B$4),ROUNDUP(('4-Registro de activos'!$G42*'3- Datos generales'!$B$12*(1+'3- Datos generales'!$B$11)^(AJ$3-'3- Datos generales'!$B$4)),0),0)</f>
        <v>0</v>
      </c>
      <c r="AK42" s="159">
        <f>IF('4-Registro de activos'!$AV42=(AK$3-'3- Datos generales'!$B$4),ROUNDUP(('4-Registro de activos'!$G42*'3- Datos generales'!$B$12*(1+'3- Datos generales'!$B$11)^(AK$3-'3- Datos generales'!$B$4)),0),0)</f>
        <v>0</v>
      </c>
      <c r="AL42" s="22">
        <f>IF('4-Registro de activos'!$AV42&lt;=(AL$3-'3- Datos generales'!$B$4),ROUNDUP((('4-Registro de activos'!$H42*'3- Datos generales'!$B$12)*((1+'3- Datos generales'!$B$11)^(AL$3-'3- Datos generales'!$B$4+'8 -Datos de referencia'!$B$25))),0),0)</f>
        <v>0</v>
      </c>
      <c r="AM42" s="21">
        <f>IF('4-Registro de activos'!$AV42=(AM$3-'3- Datos generales'!$B$4),ROUNDUP((('4-Registro de activos'!$H42*'3- Datos generales'!$B$12)*((1+'3- Datos generales'!$B$11)^(AM$3-'3- Datos generales'!$B$4+'8 -Datos de referencia'!$B$25))),0),0)</f>
        <v>0</v>
      </c>
      <c r="AN42" s="21">
        <f>IF('4-Registro de activos'!$AV42=(AN$3-'3- Datos generales'!$B$4),ROUNDUP((('4-Registro de activos'!$H42*'3- Datos generales'!$B$12)*((1+'3- Datos generales'!$B$11)^(AN$3-'3- Datos generales'!$B$4+'8 -Datos de referencia'!$B$25))),0),0)</f>
        <v>0</v>
      </c>
      <c r="AO42" s="21">
        <f>IF('4-Registro de activos'!$AV42=(AO$3-'3- Datos generales'!$B$4),ROUNDUP((('4-Registro de activos'!$H42*'3- Datos generales'!$B$12)*((1+'3- Datos generales'!$B$11)^(AO$3-'3- Datos generales'!$B$4+'8 -Datos de referencia'!$B$25))),0),0)</f>
        <v>0</v>
      </c>
      <c r="AP42" s="21">
        <f>IF('4-Registro de activos'!$AV42=(AP$3-'3- Datos generales'!$B$4),ROUNDUP((('4-Registro de activos'!$H42*'3- Datos generales'!$B$12)*((1+'3- Datos generales'!$B$11)^(AP$3-'3- Datos generales'!$B$4+'8 -Datos de referencia'!$B$25))),0),0)</f>
        <v>0</v>
      </c>
      <c r="AQ42" s="21">
        <f>IF('4-Registro de activos'!$AV42=(AQ$3-'3- Datos generales'!$B$4),ROUNDUP((('4-Registro de activos'!$H42*'3- Datos generales'!$B$12)*((1+'3- Datos generales'!$B$11)^(AQ$3-'3- Datos generales'!$B$4+'8 -Datos de referencia'!$B$25))),0),0)</f>
        <v>0</v>
      </c>
      <c r="AR42" s="21">
        <f>IF('4-Registro de activos'!$AV42=(AR$3-'3- Datos generales'!$B$4),ROUNDUP((('4-Registro de activos'!$H42*'3- Datos generales'!$B$12)*((1+'3- Datos generales'!$B$11)^(AR$3-'3- Datos generales'!$B$4+'8 -Datos de referencia'!$B$25))),0),0)</f>
        <v>0</v>
      </c>
      <c r="AS42" s="21">
        <f>IF('4-Registro de activos'!$AV42=(AS$3-'3- Datos generales'!$B$4),ROUNDUP((('4-Registro de activos'!$H42*'3- Datos generales'!$B$12)*((1+'3- Datos generales'!$B$11)^(AS$3-'3- Datos generales'!$B$4+'8 -Datos de referencia'!$B$25))),0),0)</f>
        <v>0</v>
      </c>
      <c r="AT42" s="21">
        <f>IF('4-Registro de activos'!$AV42=(AT$3-'3- Datos generales'!$B$4),ROUNDUP((('4-Registro de activos'!$H42*'3- Datos generales'!$B$12)*((1+'3- Datos generales'!$B$11)^(AT$3-'3- Datos generales'!$B$4+'8 -Datos de referencia'!$B$25))),0),0)</f>
        <v>0</v>
      </c>
      <c r="AU42" s="21">
        <f>IF('4-Registro de activos'!$AV42=(AU$3-'3- Datos generales'!$B$4),ROUNDUP((('4-Registro de activos'!$H42*'3- Datos generales'!$B$12)*((1+'3- Datos generales'!$B$11)^(AU$3-'3- Datos generales'!$B$4+'8 -Datos de referencia'!$B$25))),0),0)</f>
        <v>0</v>
      </c>
      <c r="AV42" s="159">
        <f>IF('4-Registro de activos'!$AV42=(AV$3-'3- Datos generales'!$B$4),ROUNDUP((('4-Registro de activos'!$H42*'3- Datos generales'!$B$12)*((1+'3- Datos generales'!$B$11)^(AV$3-'3- Datos generales'!$B$4+'8 -Datos de referencia'!$B$25))),0),0)</f>
        <v>0</v>
      </c>
      <c r="AW42" s="23">
        <f>IF(P42&gt;0,($M42*(1+'3- Datos generales'!$B$5)^('5-Proyección inversiones'!AW$3-'3- Datos generales'!$B$4))*(P42*((1+'3- Datos generales'!$B$11)^(AW$3-'3- Datos generales'!$B$4+'8 -Datos de referencia'!$B$25))),0)</f>
        <v>0</v>
      </c>
      <c r="AX42" s="20">
        <f>IF(Q42&gt;0,($M42*(1+'3- Datos generales'!$B$5)^(AX$3-'3- Datos generales'!$B$4))*(Q42*((1+'3- Datos generales'!$B$11)^('5-Proyección inversiones'!AX$3-'3- Datos generales'!$B$4+'8 -Datos de referencia'!$B$25))),0)</f>
        <v>0</v>
      </c>
      <c r="AY42" s="20">
        <f>IF(R42&gt;0,($M42*(1+'3- Datos generales'!$B$5)^(AY$3-'3- Datos generales'!$B$4))*(R42*((1+'3- Datos generales'!$B$11)^('5-Proyección inversiones'!AY$3-'3- Datos generales'!$B$4+'8 -Datos de referencia'!$B$25))),0)</f>
        <v>0</v>
      </c>
      <c r="AZ42" s="20">
        <f>IF(S42&gt;0,($M42*(1+'3- Datos generales'!$B$5)^(AZ$3-'3- Datos generales'!$B$4))*(S42*((1+'3- Datos generales'!$B$11)^('5-Proyección inversiones'!AZ$3-'3- Datos generales'!$B$4+'8 -Datos de referencia'!$B$25))),0)</f>
        <v>0</v>
      </c>
      <c r="BA42" s="20">
        <f>IF(T42&gt;0,($M42*(1+'3- Datos generales'!$B$5)^(BA$3-'3- Datos generales'!$B$4))*(T42*((1+'3- Datos generales'!$B$11)^('5-Proyección inversiones'!BA$3-'3- Datos generales'!$B$4+'8 -Datos de referencia'!$B$25))),0)</f>
        <v>0</v>
      </c>
      <c r="BB42" s="20">
        <f>IF(U42&gt;0,($M42*(1+'3- Datos generales'!$B$5)^(BB$3-'3- Datos generales'!$B$4))*(U42*((1+'3- Datos generales'!$B$11)^('5-Proyección inversiones'!BB$3-'3- Datos generales'!$B$4+'8 -Datos de referencia'!$B$25))),0)</f>
        <v>0</v>
      </c>
      <c r="BC42" s="20">
        <f>IF(V42&gt;0,($M42*(1+'3- Datos generales'!$B$5)^(BC$3-'3- Datos generales'!$B$4))*(V42*((1+'3- Datos generales'!$B$11)^('5-Proyección inversiones'!BC$3-'3- Datos generales'!$B$4+'8 -Datos de referencia'!$B$25))),0)</f>
        <v>0</v>
      </c>
      <c r="BD42" s="20">
        <f>IF(W42&gt;0,($M42*(1+'3- Datos generales'!$B$5)^(BD$3-'3- Datos generales'!$B$4))*(W42*((1+'3- Datos generales'!$B$11)^('5-Proyección inversiones'!BD$3-'3- Datos generales'!$B$4+'8 -Datos de referencia'!$B$25))),0)</f>
        <v>0</v>
      </c>
      <c r="BE42" s="20">
        <f>IF(X42&gt;0,($M42*(1+'3- Datos generales'!$B$5)^(BE$3-'3- Datos generales'!$B$4))*(X42*((1+'3- Datos generales'!$B$11)^('5-Proyección inversiones'!BE$3-'3- Datos generales'!$B$4+'8 -Datos de referencia'!$B$25))),0)</f>
        <v>0</v>
      </c>
      <c r="BF42" s="20">
        <f>IF(Y42&gt;0,($M42*(1+'3- Datos generales'!$B$5)^(BF$3-'3- Datos generales'!$B$4))*(Y42*((1+'3- Datos generales'!$B$11)^('5-Proyección inversiones'!BF$3-'3- Datos generales'!$B$4+'8 -Datos de referencia'!$B$25))),0)</f>
        <v>0</v>
      </c>
      <c r="BG42" s="155">
        <f>IF(Z42&gt;0,($M42*(1+'3- Datos generales'!$B$5)^(BG$3-'3- Datos generales'!$B$4))*(Z42*((1+'3- Datos generales'!$B$11)^('5-Proyección inversiones'!BG$3-'3- Datos generales'!$B$4+'8 -Datos de referencia'!$B$25))),0)</f>
        <v>0</v>
      </c>
      <c r="BH42" s="23">
        <f>IF(AA42&gt;0,($N42*(1+'3- Datos generales'!$B$5)^(BH$3-'3- Datos generales'!$B$4))*(AA42*((1+'3- Datos generales'!$B$11)^('5-Proyección inversiones'!BH$3-'3- Datos generales'!$B$4+'8 -Datos de referencia'!$B$25))),0)</f>
        <v>0</v>
      </c>
      <c r="BI42" s="20">
        <f>IF(AB42&gt;0,$N42*((1+'3- Datos generales'!$B$5)^(BI$3-'3- Datos generales'!$B$4))*(AB42*((1+'3- Datos generales'!$B$11)^('5-Proyección inversiones'!BI$3-'3- Datos generales'!$B$4+'8 -Datos de referencia'!$B$25))),0)</f>
        <v>0</v>
      </c>
      <c r="BJ42" s="20">
        <f>IF(AC42&gt;0,$N42*((1+'3- Datos generales'!$B$5)^(BJ$3-'3- Datos generales'!$B$4))*(AC42*((1+'3- Datos generales'!$B$11)^('5-Proyección inversiones'!BJ$3-'3- Datos generales'!$B$4+'8 -Datos de referencia'!$B$25))),0)</f>
        <v>0</v>
      </c>
      <c r="BK42" s="20">
        <f>IF(AD42&gt;0,$N42*((1+'3- Datos generales'!$B$5)^(BK$3-'3- Datos generales'!$B$4))*(AD42*((1+'3- Datos generales'!$B$11)^('5-Proyección inversiones'!BK$3-'3- Datos generales'!$B$4+'8 -Datos de referencia'!$B$25))),0)</f>
        <v>0</v>
      </c>
      <c r="BL42" s="20">
        <f>IF(AE42&gt;0,$N42*((1+'3- Datos generales'!$B$5)^(BL$3-'3- Datos generales'!$B$4))*(AE42*((1+'3- Datos generales'!$B$11)^('5-Proyección inversiones'!BL$3-'3- Datos generales'!$B$4+'8 -Datos de referencia'!$B$25))),0)</f>
        <v>0</v>
      </c>
      <c r="BM42" s="20">
        <f>IF(AF42&gt;0,$N42*((1+'3- Datos generales'!$B$5)^(BM$3-'3- Datos generales'!$B$4))*(AF42*((1+'3- Datos generales'!$B$11)^('5-Proyección inversiones'!BM$3-'3- Datos generales'!$B$4+'8 -Datos de referencia'!$B$25))),0)</f>
        <v>0</v>
      </c>
      <c r="BN42" s="20">
        <f>IF(AG42&gt;0,$N42*((1+'3- Datos generales'!$B$5)^(BN$3-'3- Datos generales'!$B$4))*(AG42*((1+'3- Datos generales'!$B$11)^('5-Proyección inversiones'!BN$3-'3- Datos generales'!$B$4+'8 -Datos de referencia'!$B$25))),0)</f>
        <v>0</v>
      </c>
      <c r="BO42" s="20">
        <f>IF(AH42&gt;0,$N42*((1+'3- Datos generales'!$B$5)^(BO$3-'3- Datos generales'!$B$4))*(AH42*((1+'3- Datos generales'!$B$11)^('5-Proyección inversiones'!BO$3-'3- Datos generales'!$B$4+'8 -Datos de referencia'!$B$25))),0)</f>
        <v>0</v>
      </c>
      <c r="BP42" s="20">
        <f>IF(AI42&gt;0,$N42*((1+'3- Datos generales'!$B$5)^(BP$3-'3- Datos generales'!$B$4))*(AI42*((1+'3- Datos generales'!$B$11)^('5-Proyección inversiones'!BP$3-'3- Datos generales'!$B$4+'8 -Datos de referencia'!$B$25))),0)</f>
        <v>0</v>
      </c>
      <c r="BQ42" s="20">
        <f>IF(AJ42&gt;0,$N42*((1+'3- Datos generales'!$B$5)^(BQ$3-'3- Datos generales'!$B$4))*(AJ42*((1+'3- Datos generales'!$B$11)^('5-Proyección inversiones'!BQ$3-'3- Datos generales'!$B$4+'8 -Datos de referencia'!$B$25))),0)</f>
        <v>0</v>
      </c>
      <c r="BR42" s="155">
        <f>IF(AK42&gt;0,$N42*((1+'3- Datos generales'!$B$5)^(BR$3-'3- Datos generales'!$B$4))*(AK42*((1+'3- Datos generales'!$B$11)^('5-Proyección inversiones'!BR$3-'3- Datos generales'!$B$4+'8 -Datos de referencia'!$B$25))),0)</f>
        <v>0</v>
      </c>
      <c r="BS42" s="23">
        <f>IF(AL42&gt;0,AL42*($O42*(1+'3- Datos generales'!$B$5)^(BH$3-'3- Datos generales'!$B$4)),0)</f>
        <v>0</v>
      </c>
      <c r="BT42" s="20">
        <f>IF(AM42&gt;0,AM42*($O42*(1+'3- Datos generales'!$B$5)^(BT$3-'3- Datos generales'!$B$4)),0)</f>
        <v>0</v>
      </c>
      <c r="BU42" s="20">
        <f>IF(AN42&gt;0,AN42*($O42*(1+'3- Datos generales'!$B$5)^(BU$3-'3- Datos generales'!$B$4)),0)</f>
        <v>0</v>
      </c>
      <c r="BV42" s="20">
        <f>IF(AO42&gt;0,AO42*($O42*(1+'3- Datos generales'!$B$5)^(BV$3-'3- Datos generales'!$B$4)),0)</f>
        <v>0</v>
      </c>
      <c r="BW42" s="20">
        <f>IF(AP42&gt;0,AP42*($O42*(1+'3- Datos generales'!$B$5)^(BW$3-'3- Datos generales'!$B$4)),0)</f>
        <v>0</v>
      </c>
      <c r="BX42" s="20">
        <f>IF(AQ42&gt;0,AQ42*($O42*(1+'3- Datos generales'!$B$5)^(BX$3-'3- Datos generales'!$B$4)),0)</f>
        <v>0</v>
      </c>
      <c r="BY42" s="20">
        <f>IF(AR42&gt;0,AR42*($O42*(1+'3- Datos generales'!$B$5)^(BY$3-'3- Datos generales'!$B$4)),0)</f>
        <v>0</v>
      </c>
      <c r="BZ42" s="20">
        <f>IF(AS42&gt;0,AS42*($O42*(1+'3- Datos generales'!$B$5)^(BZ$3-'3- Datos generales'!$B$4)),0)</f>
        <v>0</v>
      </c>
      <c r="CA42" s="20">
        <f>IF(AT42&gt;0,AT42*($O42*(1+'3- Datos generales'!$B$5)^(CA$3-'3- Datos generales'!$B$4)),0)</f>
        <v>0</v>
      </c>
      <c r="CB42" s="20">
        <f>IF(AU42&gt;0,AU42*($O42*(1+'3- Datos generales'!$B$5)^(CB$3-'3- Datos generales'!$B$4)),0)</f>
        <v>0</v>
      </c>
      <c r="CC42" s="155">
        <f>IF(AV42&gt;0,AV42*($O42*(1+'3- Datos generales'!$B$5)^(CC$3-'3- Datos generales'!$B$4)),0)</f>
        <v>0</v>
      </c>
    </row>
    <row r="43" spans="1:81" x14ac:dyDescent="0.25">
      <c r="A43" s="38"/>
      <c r="B43" s="14"/>
      <c r="C43" s="14">
        <f>'4-Registro de activos'!C43</f>
        <v>0</v>
      </c>
      <c r="D43" s="14">
        <f>'4-Registro de activos'!D43</f>
        <v>0</v>
      </c>
      <c r="E43" s="14">
        <f>'4-Registro de activos'!E43</f>
        <v>0</v>
      </c>
      <c r="F43" s="14">
        <f>'4-Registro de activos'!F43</f>
        <v>0</v>
      </c>
      <c r="G43" s="14">
        <f>'4-Registro de activos'!G43</f>
        <v>0</v>
      </c>
      <c r="H43" s="26">
        <f>'4-Registro de activos'!H43</f>
        <v>0</v>
      </c>
      <c r="I43" s="15" t="str">
        <f>'4-Registro de activos'!AV43</f>
        <v>n/a</v>
      </c>
      <c r="J43" s="14" t="str">
        <f>'4-Registro de activos'!AW43</f>
        <v>Bajo Riesgo</v>
      </c>
      <c r="K43" s="14" t="str">
        <f>'4-Registro de activos'!AX43</f>
        <v>n/a</v>
      </c>
      <c r="L43" s="14" t="str">
        <f>'4-Registro de activos'!AY43</f>
        <v>n/a</v>
      </c>
      <c r="M43" s="66">
        <f>IF('4-Registro de activos'!K43="Sistema no mejorado",AVERAGE('3- Datos generales'!$D$20:$D$21),0)</f>
        <v>0</v>
      </c>
      <c r="N43" s="20" t="str">
        <f>IF('4-Registro de activos'!K43="Sistema no mejorado",0,IF('4-Registro de activos'!I43="sin dato","n/a",IF('4-Registro de activos'!I43="otro","n/a",VLOOKUP('4-Registro de activos'!I43,'3- Datos generales'!$A$23:$D$24,4,0))))</f>
        <v>n/a</v>
      </c>
      <c r="O43" s="155" t="str">
        <f>IF('4-Registro de activos'!K43="Sistema no mejorado",0,IF('4-Registro de activos'!I43="sin dato","n/a",IF('4-Registro de activos'!I43="otro","n/a",VLOOKUP('4-Registro de activos'!I43,'3- Datos generales'!$A$26:$D$27,4,0))))</f>
        <v>n/a</v>
      </c>
      <c r="P43" s="22">
        <f>IF('4-Registro de activos'!$AY43="Nueva Construccion",ROUNDUP(('4-Registro de activos'!$G43*'3- Datos generales'!$B$12*(1+'3- Datos generales'!$B$11)^(P$3-'3- Datos generales'!$B$4)),0),0)</f>
        <v>0</v>
      </c>
      <c r="Q43" s="21">
        <f>IF('4-Registro de activos'!$AY43="Nueva Construccion",IF($P43&gt;0,0,ROUNDUP(('4-Registro de activos'!$G43*'3- Datos generales'!$B$12*(1+'3- Datos generales'!$B$11)^(Q$3-'3- Datos generales'!$B$4)),0)),0)</f>
        <v>0</v>
      </c>
      <c r="R43" s="21">
        <f>IF('4-Registro de activos'!$AY43="Nueva Construccion",IF($P43&gt;0,0,ROUNDUP(('4-Registro de activos'!$G43*'3- Datos generales'!$B$12*(1+'3- Datos generales'!$B$11)^(R$3-'3- Datos generales'!$B$4)),0)),0)</f>
        <v>0</v>
      </c>
      <c r="S43" s="21">
        <f>IF('4-Registro de activos'!$AY43="Nueva Construccion",IF($P43&gt;0,0,ROUNDUP(('4-Registro de activos'!$G43*'3- Datos generales'!$B$12*(1+'3- Datos generales'!$B$11)^(S$3-'3- Datos generales'!$B$4)),0)),0)</f>
        <v>0</v>
      </c>
      <c r="T43" s="21">
        <f>IF('4-Registro de activos'!$AY43="Nueva Construccion",IF($P43&gt;0,0,ROUNDUP(('4-Registro de activos'!$G43*'3- Datos generales'!$B$12*(1+'3- Datos generales'!$B$11)^(T$3-'3- Datos generales'!$B$4)),0)),0)</f>
        <v>0</v>
      </c>
      <c r="U43" s="21">
        <f>IF('4-Registro de activos'!$AY43="Nueva Construccion",IF($P43&gt;0,0,ROUNDUP(('4-Registro de activos'!$G43*'3- Datos generales'!$B$12*(1+'3- Datos generales'!$B$11)^(U$3-'3- Datos generales'!$B$4)),0)),0)</f>
        <v>0</v>
      </c>
      <c r="V43" s="21">
        <f>IF('4-Registro de activos'!$AY43="Nueva Construccion",IF($P43&gt;0,0,ROUNDUP(('4-Registro de activos'!$G43*'3- Datos generales'!$B$12*(1+'3- Datos generales'!$B$11)^(V$3-'3- Datos generales'!$B$4)),0)),0)</f>
        <v>0</v>
      </c>
      <c r="W43" s="21">
        <f>IF('4-Registro de activos'!$AY43="Nueva Construccion",IF($P43&gt;0,0,ROUNDUP(('4-Registro de activos'!$G43*'3- Datos generales'!$B$12*(1+'3- Datos generales'!$B$11)^(W$3-'3- Datos generales'!$B$4)),0)),0)</f>
        <v>0</v>
      </c>
      <c r="X43" s="21">
        <f>IF('4-Registro de activos'!$AY43="Nueva Construccion",IF($P43&gt;0,0,ROUNDUP(('4-Registro de activos'!$G43*'3- Datos generales'!$B$12*(1+'3- Datos generales'!$B$11)^(X$3-'3- Datos generales'!$B$4)),0)),0)</f>
        <v>0</v>
      </c>
      <c r="Y43" s="21">
        <f>IF('4-Registro de activos'!$AY43="Nueva Construccion",IF($P43&gt;0,0,ROUNDUP(('4-Registro de activos'!$G43*'3- Datos generales'!$B$12*(1+'3- Datos generales'!$B$11)^(Y$3-'3- Datos generales'!$B$4)),0)),0)</f>
        <v>0</v>
      </c>
      <c r="Z43" s="159">
        <f>IF('4-Registro de activos'!$AY43="Nueva Construccion",IF($P43&gt;0,0,ROUNDUP(('4-Registro de activos'!$G43*'3- Datos generales'!$B$12*(1+'3- Datos generales'!$B$11)^(Z$3-'3- Datos generales'!$B$4)),0)),0)</f>
        <v>0</v>
      </c>
      <c r="AA43" s="22">
        <f>IF('4-Registro de activos'!$AV43&lt;=(AA$3-'3- Datos generales'!$B$4),ROUNDUP(('4-Registro de activos'!$G43*'3- Datos generales'!$B$12*(1+'3- Datos generales'!$B$11)^(AA$3-'3- Datos generales'!$B$4)),0),0)</f>
        <v>0</v>
      </c>
      <c r="AB43" s="21">
        <f>IF('4-Registro de activos'!$AV43=(AB$3-'3- Datos generales'!$B$4),ROUNDUP(('4-Registro de activos'!$G43*'3- Datos generales'!$B$12*(1+'3- Datos generales'!$B$11)^(AB$3-'3- Datos generales'!$B$4)),0),0)</f>
        <v>0</v>
      </c>
      <c r="AC43" s="21">
        <f>IF('4-Registro de activos'!$AV43=(AC$3-'3- Datos generales'!$B$4),ROUNDUP(('4-Registro de activos'!$G43*'3- Datos generales'!$B$12*(1+'3- Datos generales'!$B$11)^(AC$3-'3- Datos generales'!$B$4)),0),0)</f>
        <v>0</v>
      </c>
      <c r="AD43" s="21">
        <f>IF('4-Registro de activos'!$AV43=(AD$3-'3- Datos generales'!$B$4),ROUNDUP(('4-Registro de activos'!$G43*'3- Datos generales'!$B$12*(1+'3- Datos generales'!$B$11)^(AD$3-'3- Datos generales'!$B$4)),0),0)</f>
        <v>0</v>
      </c>
      <c r="AE43" s="21">
        <f>IF('4-Registro de activos'!$AV43=(AE$3-'3- Datos generales'!$B$4),ROUNDUP(('4-Registro de activos'!$G43*'3- Datos generales'!$B$12*(1+'3- Datos generales'!$B$11)^(AE$3-'3- Datos generales'!$B$4)),0),0)</f>
        <v>0</v>
      </c>
      <c r="AF43" s="21">
        <f>IF('4-Registro de activos'!$AV43=(AF$3-'3- Datos generales'!$B$4),ROUNDUP(('4-Registro de activos'!$G43*'3- Datos generales'!$B$12*(1+'3- Datos generales'!$B$11)^(AF$3-'3- Datos generales'!$B$4)),0),0)</f>
        <v>0</v>
      </c>
      <c r="AG43" s="21">
        <f>IF('4-Registro de activos'!$AV43=(AG$3-'3- Datos generales'!$B$4),ROUNDUP(('4-Registro de activos'!$G43*'3- Datos generales'!$B$12*(1+'3- Datos generales'!$B$11)^(AG$3-'3- Datos generales'!$B$4)),0),0)</f>
        <v>0</v>
      </c>
      <c r="AH43" s="21">
        <f>IF('4-Registro de activos'!$AV43=(AH$3-'3- Datos generales'!$B$4),ROUNDUP(('4-Registro de activos'!$G43*'3- Datos generales'!$B$12*(1+'3- Datos generales'!$B$11)^(AH$3-'3- Datos generales'!$B$4)),0),0)</f>
        <v>0</v>
      </c>
      <c r="AI43" s="21">
        <f>IF('4-Registro de activos'!$AV43=(AI$3-'3- Datos generales'!$B$4),ROUNDUP(('4-Registro de activos'!$G43*'3- Datos generales'!$B$12*(1+'3- Datos generales'!$B$11)^(AI$3-'3- Datos generales'!$B$4)),0),0)</f>
        <v>0</v>
      </c>
      <c r="AJ43" s="21">
        <f>IF('4-Registro de activos'!$AV43=(AJ$3-'3- Datos generales'!$B$4),ROUNDUP(('4-Registro de activos'!$G43*'3- Datos generales'!$B$12*(1+'3- Datos generales'!$B$11)^(AJ$3-'3- Datos generales'!$B$4)),0),0)</f>
        <v>0</v>
      </c>
      <c r="AK43" s="159">
        <f>IF('4-Registro de activos'!$AV43=(AK$3-'3- Datos generales'!$B$4),ROUNDUP(('4-Registro de activos'!$G43*'3- Datos generales'!$B$12*(1+'3- Datos generales'!$B$11)^(AK$3-'3- Datos generales'!$B$4)),0),0)</f>
        <v>0</v>
      </c>
      <c r="AL43" s="22">
        <f>IF('4-Registro de activos'!$AV43&lt;=(AL$3-'3- Datos generales'!$B$4),ROUNDUP((('4-Registro de activos'!$H43*'3- Datos generales'!$B$12)*((1+'3- Datos generales'!$B$11)^(AL$3-'3- Datos generales'!$B$4+'8 -Datos de referencia'!$B$25))),0),0)</f>
        <v>0</v>
      </c>
      <c r="AM43" s="21">
        <f>IF('4-Registro de activos'!$AV43=(AM$3-'3- Datos generales'!$B$4),ROUNDUP((('4-Registro de activos'!$H43*'3- Datos generales'!$B$12)*((1+'3- Datos generales'!$B$11)^(AM$3-'3- Datos generales'!$B$4+'8 -Datos de referencia'!$B$25))),0),0)</f>
        <v>0</v>
      </c>
      <c r="AN43" s="21">
        <f>IF('4-Registro de activos'!$AV43=(AN$3-'3- Datos generales'!$B$4),ROUNDUP((('4-Registro de activos'!$H43*'3- Datos generales'!$B$12)*((1+'3- Datos generales'!$B$11)^(AN$3-'3- Datos generales'!$B$4+'8 -Datos de referencia'!$B$25))),0),0)</f>
        <v>0</v>
      </c>
      <c r="AO43" s="21">
        <f>IF('4-Registro de activos'!$AV43=(AO$3-'3- Datos generales'!$B$4),ROUNDUP((('4-Registro de activos'!$H43*'3- Datos generales'!$B$12)*((1+'3- Datos generales'!$B$11)^(AO$3-'3- Datos generales'!$B$4+'8 -Datos de referencia'!$B$25))),0),0)</f>
        <v>0</v>
      </c>
      <c r="AP43" s="21">
        <f>IF('4-Registro de activos'!$AV43=(AP$3-'3- Datos generales'!$B$4),ROUNDUP((('4-Registro de activos'!$H43*'3- Datos generales'!$B$12)*((1+'3- Datos generales'!$B$11)^(AP$3-'3- Datos generales'!$B$4+'8 -Datos de referencia'!$B$25))),0),0)</f>
        <v>0</v>
      </c>
      <c r="AQ43" s="21">
        <f>IF('4-Registro de activos'!$AV43=(AQ$3-'3- Datos generales'!$B$4),ROUNDUP((('4-Registro de activos'!$H43*'3- Datos generales'!$B$12)*((1+'3- Datos generales'!$B$11)^(AQ$3-'3- Datos generales'!$B$4+'8 -Datos de referencia'!$B$25))),0),0)</f>
        <v>0</v>
      </c>
      <c r="AR43" s="21">
        <f>IF('4-Registro de activos'!$AV43=(AR$3-'3- Datos generales'!$B$4),ROUNDUP((('4-Registro de activos'!$H43*'3- Datos generales'!$B$12)*((1+'3- Datos generales'!$B$11)^(AR$3-'3- Datos generales'!$B$4+'8 -Datos de referencia'!$B$25))),0),0)</f>
        <v>0</v>
      </c>
      <c r="AS43" s="21">
        <f>IF('4-Registro de activos'!$AV43=(AS$3-'3- Datos generales'!$B$4),ROUNDUP((('4-Registro de activos'!$H43*'3- Datos generales'!$B$12)*((1+'3- Datos generales'!$B$11)^(AS$3-'3- Datos generales'!$B$4+'8 -Datos de referencia'!$B$25))),0),0)</f>
        <v>0</v>
      </c>
      <c r="AT43" s="21">
        <f>IF('4-Registro de activos'!$AV43=(AT$3-'3- Datos generales'!$B$4),ROUNDUP((('4-Registro de activos'!$H43*'3- Datos generales'!$B$12)*((1+'3- Datos generales'!$B$11)^(AT$3-'3- Datos generales'!$B$4+'8 -Datos de referencia'!$B$25))),0),0)</f>
        <v>0</v>
      </c>
      <c r="AU43" s="21">
        <f>IF('4-Registro de activos'!$AV43=(AU$3-'3- Datos generales'!$B$4),ROUNDUP((('4-Registro de activos'!$H43*'3- Datos generales'!$B$12)*((1+'3- Datos generales'!$B$11)^(AU$3-'3- Datos generales'!$B$4+'8 -Datos de referencia'!$B$25))),0),0)</f>
        <v>0</v>
      </c>
      <c r="AV43" s="159">
        <f>IF('4-Registro de activos'!$AV43=(AV$3-'3- Datos generales'!$B$4),ROUNDUP((('4-Registro de activos'!$H43*'3- Datos generales'!$B$12)*((1+'3- Datos generales'!$B$11)^(AV$3-'3- Datos generales'!$B$4+'8 -Datos de referencia'!$B$25))),0),0)</f>
        <v>0</v>
      </c>
      <c r="AW43" s="23">
        <f>IF(P43&gt;0,($M43*(1+'3- Datos generales'!$B$5)^('5-Proyección inversiones'!AW$3-'3- Datos generales'!$B$4))*(P43*((1+'3- Datos generales'!$B$11)^(AW$3-'3- Datos generales'!$B$4+'8 -Datos de referencia'!$B$25))),0)</f>
        <v>0</v>
      </c>
      <c r="AX43" s="20">
        <f>IF(Q43&gt;0,($M43*(1+'3- Datos generales'!$B$5)^(AX$3-'3- Datos generales'!$B$4))*(Q43*((1+'3- Datos generales'!$B$11)^('5-Proyección inversiones'!AX$3-'3- Datos generales'!$B$4+'8 -Datos de referencia'!$B$25))),0)</f>
        <v>0</v>
      </c>
      <c r="AY43" s="20">
        <f>IF(R43&gt;0,($M43*(1+'3- Datos generales'!$B$5)^(AY$3-'3- Datos generales'!$B$4))*(R43*((1+'3- Datos generales'!$B$11)^('5-Proyección inversiones'!AY$3-'3- Datos generales'!$B$4+'8 -Datos de referencia'!$B$25))),0)</f>
        <v>0</v>
      </c>
      <c r="AZ43" s="20">
        <f>IF(S43&gt;0,($M43*(1+'3- Datos generales'!$B$5)^(AZ$3-'3- Datos generales'!$B$4))*(S43*((1+'3- Datos generales'!$B$11)^('5-Proyección inversiones'!AZ$3-'3- Datos generales'!$B$4+'8 -Datos de referencia'!$B$25))),0)</f>
        <v>0</v>
      </c>
      <c r="BA43" s="20">
        <f>IF(T43&gt;0,($M43*(1+'3- Datos generales'!$B$5)^(BA$3-'3- Datos generales'!$B$4))*(T43*((1+'3- Datos generales'!$B$11)^('5-Proyección inversiones'!BA$3-'3- Datos generales'!$B$4+'8 -Datos de referencia'!$B$25))),0)</f>
        <v>0</v>
      </c>
      <c r="BB43" s="20">
        <f>IF(U43&gt;0,($M43*(1+'3- Datos generales'!$B$5)^(BB$3-'3- Datos generales'!$B$4))*(U43*((1+'3- Datos generales'!$B$11)^('5-Proyección inversiones'!BB$3-'3- Datos generales'!$B$4+'8 -Datos de referencia'!$B$25))),0)</f>
        <v>0</v>
      </c>
      <c r="BC43" s="20">
        <f>IF(V43&gt;0,($M43*(1+'3- Datos generales'!$B$5)^(BC$3-'3- Datos generales'!$B$4))*(V43*((1+'3- Datos generales'!$B$11)^('5-Proyección inversiones'!BC$3-'3- Datos generales'!$B$4+'8 -Datos de referencia'!$B$25))),0)</f>
        <v>0</v>
      </c>
      <c r="BD43" s="20">
        <f>IF(W43&gt;0,($M43*(1+'3- Datos generales'!$B$5)^(BD$3-'3- Datos generales'!$B$4))*(W43*((1+'3- Datos generales'!$B$11)^('5-Proyección inversiones'!BD$3-'3- Datos generales'!$B$4+'8 -Datos de referencia'!$B$25))),0)</f>
        <v>0</v>
      </c>
      <c r="BE43" s="20">
        <f>IF(X43&gt;0,($M43*(1+'3- Datos generales'!$B$5)^(BE$3-'3- Datos generales'!$B$4))*(X43*((1+'3- Datos generales'!$B$11)^('5-Proyección inversiones'!BE$3-'3- Datos generales'!$B$4+'8 -Datos de referencia'!$B$25))),0)</f>
        <v>0</v>
      </c>
      <c r="BF43" s="20">
        <f>IF(Y43&gt;0,($M43*(1+'3- Datos generales'!$B$5)^(BF$3-'3- Datos generales'!$B$4))*(Y43*((1+'3- Datos generales'!$B$11)^('5-Proyección inversiones'!BF$3-'3- Datos generales'!$B$4+'8 -Datos de referencia'!$B$25))),0)</f>
        <v>0</v>
      </c>
      <c r="BG43" s="155">
        <f>IF(Z43&gt;0,($M43*(1+'3- Datos generales'!$B$5)^(BG$3-'3- Datos generales'!$B$4))*(Z43*((1+'3- Datos generales'!$B$11)^('5-Proyección inversiones'!BG$3-'3- Datos generales'!$B$4+'8 -Datos de referencia'!$B$25))),0)</f>
        <v>0</v>
      </c>
      <c r="BH43" s="23">
        <f>IF(AA43&gt;0,($N43*(1+'3- Datos generales'!$B$5)^(BH$3-'3- Datos generales'!$B$4))*(AA43*((1+'3- Datos generales'!$B$11)^('5-Proyección inversiones'!BH$3-'3- Datos generales'!$B$4+'8 -Datos de referencia'!$B$25))),0)</f>
        <v>0</v>
      </c>
      <c r="BI43" s="20">
        <f>IF(AB43&gt;0,$N43*((1+'3- Datos generales'!$B$5)^(BI$3-'3- Datos generales'!$B$4))*(AB43*((1+'3- Datos generales'!$B$11)^('5-Proyección inversiones'!BI$3-'3- Datos generales'!$B$4+'8 -Datos de referencia'!$B$25))),0)</f>
        <v>0</v>
      </c>
      <c r="BJ43" s="20">
        <f>IF(AC43&gt;0,$N43*((1+'3- Datos generales'!$B$5)^(BJ$3-'3- Datos generales'!$B$4))*(AC43*((1+'3- Datos generales'!$B$11)^('5-Proyección inversiones'!BJ$3-'3- Datos generales'!$B$4+'8 -Datos de referencia'!$B$25))),0)</f>
        <v>0</v>
      </c>
      <c r="BK43" s="20">
        <f>IF(AD43&gt;0,$N43*((1+'3- Datos generales'!$B$5)^(BK$3-'3- Datos generales'!$B$4))*(AD43*((1+'3- Datos generales'!$B$11)^('5-Proyección inversiones'!BK$3-'3- Datos generales'!$B$4+'8 -Datos de referencia'!$B$25))),0)</f>
        <v>0</v>
      </c>
      <c r="BL43" s="20">
        <f>IF(AE43&gt;0,$N43*((1+'3- Datos generales'!$B$5)^(BL$3-'3- Datos generales'!$B$4))*(AE43*((1+'3- Datos generales'!$B$11)^('5-Proyección inversiones'!BL$3-'3- Datos generales'!$B$4+'8 -Datos de referencia'!$B$25))),0)</f>
        <v>0</v>
      </c>
      <c r="BM43" s="20">
        <f>IF(AF43&gt;0,$N43*((1+'3- Datos generales'!$B$5)^(BM$3-'3- Datos generales'!$B$4))*(AF43*((1+'3- Datos generales'!$B$11)^('5-Proyección inversiones'!BM$3-'3- Datos generales'!$B$4+'8 -Datos de referencia'!$B$25))),0)</f>
        <v>0</v>
      </c>
      <c r="BN43" s="20">
        <f>IF(AG43&gt;0,$N43*((1+'3- Datos generales'!$B$5)^(BN$3-'3- Datos generales'!$B$4))*(AG43*((1+'3- Datos generales'!$B$11)^('5-Proyección inversiones'!BN$3-'3- Datos generales'!$B$4+'8 -Datos de referencia'!$B$25))),0)</f>
        <v>0</v>
      </c>
      <c r="BO43" s="20">
        <f>IF(AH43&gt;0,$N43*((1+'3- Datos generales'!$B$5)^(BO$3-'3- Datos generales'!$B$4))*(AH43*((1+'3- Datos generales'!$B$11)^('5-Proyección inversiones'!BO$3-'3- Datos generales'!$B$4+'8 -Datos de referencia'!$B$25))),0)</f>
        <v>0</v>
      </c>
      <c r="BP43" s="20">
        <f>IF(AI43&gt;0,$N43*((1+'3- Datos generales'!$B$5)^(BP$3-'3- Datos generales'!$B$4))*(AI43*((1+'3- Datos generales'!$B$11)^('5-Proyección inversiones'!BP$3-'3- Datos generales'!$B$4+'8 -Datos de referencia'!$B$25))),0)</f>
        <v>0</v>
      </c>
      <c r="BQ43" s="20">
        <f>IF(AJ43&gt;0,$N43*((1+'3- Datos generales'!$B$5)^(BQ$3-'3- Datos generales'!$B$4))*(AJ43*((1+'3- Datos generales'!$B$11)^('5-Proyección inversiones'!BQ$3-'3- Datos generales'!$B$4+'8 -Datos de referencia'!$B$25))),0)</f>
        <v>0</v>
      </c>
      <c r="BR43" s="155">
        <f>IF(AK43&gt;0,$N43*((1+'3- Datos generales'!$B$5)^(BR$3-'3- Datos generales'!$B$4))*(AK43*((1+'3- Datos generales'!$B$11)^('5-Proyección inversiones'!BR$3-'3- Datos generales'!$B$4+'8 -Datos de referencia'!$B$25))),0)</f>
        <v>0</v>
      </c>
      <c r="BS43" s="23">
        <f>IF(AL43&gt;0,AL43*($O43*(1+'3- Datos generales'!$B$5)^(BH$3-'3- Datos generales'!$B$4)),0)</f>
        <v>0</v>
      </c>
      <c r="BT43" s="20">
        <f>IF(AM43&gt;0,AM43*($O43*(1+'3- Datos generales'!$B$5)^(BT$3-'3- Datos generales'!$B$4)),0)</f>
        <v>0</v>
      </c>
      <c r="BU43" s="20">
        <f>IF(AN43&gt;0,AN43*($O43*(1+'3- Datos generales'!$B$5)^(BU$3-'3- Datos generales'!$B$4)),0)</f>
        <v>0</v>
      </c>
      <c r="BV43" s="20">
        <f>IF(AO43&gt;0,AO43*($O43*(1+'3- Datos generales'!$B$5)^(BV$3-'3- Datos generales'!$B$4)),0)</f>
        <v>0</v>
      </c>
      <c r="BW43" s="20">
        <f>IF(AP43&gt;0,AP43*($O43*(1+'3- Datos generales'!$B$5)^(BW$3-'3- Datos generales'!$B$4)),0)</f>
        <v>0</v>
      </c>
      <c r="BX43" s="20">
        <f>IF(AQ43&gt;0,AQ43*($O43*(1+'3- Datos generales'!$B$5)^(BX$3-'3- Datos generales'!$B$4)),0)</f>
        <v>0</v>
      </c>
      <c r="BY43" s="20">
        <f>IF(AR43&gt;0,AR43*($O43*(1+'3- Datos generales'!$B$5)^(BY$3-'3- Datos generales'!$B$4)),0)</f>
        <v>0</v>
      </c>
      <c r="BZ43" s="20">
        <f>IF(AS43&gt;0,AS43*($O43*(1+'3- Datos generales'!$B$5)^(BZ$3-'3- Datos generales'!$B$4)),0)</f>
        <v>0</v>
      </c>
      <c r="CA43" s="20">
        <f>IF(AT43&gt;0,AT43*($O43*(1+'3- Datos generales'!$B$5)^(CA$3-'3- Datos generales'!$B$4)),0)</f>
        <v>0</v>
      </c>
      <c r="CB43" s="20">
        <f>IF(AU43&gt;0,AU43*($O43*(1+'3- Datos generales'!$B$5)^(CB$3-'3- Datos generales'!$B$4)),0)</f>
        <v>0</v>
      </c>
      <c r="CC43" s="155">
        <f>IF(AV43&gt;0,AV43*($O43*(1+'3- Datos generales'!$B$5)^(CC$3-'3- Datos generales'!$B$4)),0)</f>
        <v>0</v>
      </c>
    </row>
    <row r="44" spans="1:81" x14ac:dyDescent="0.25">
      <c r="A44" s="38"/>
      <c r="B44" s="14"/>
      <c r="C44" s="14">
        <f>'4-Registro de activos'!C44</f>
        <v>0</v>
      </c>
      <c r="D44" s="14">
        <f>'4-Registro de activos'!D44</f>
        <v>0</v>
      </c>
      <c r="E44" s="14">
        <f>'4-Registro de activos'!E44</f>
        <v>0</v>
      </c>
      <c r="F44" s="14">
        <f>'4-Registro de activos'!F44</f>
        <v>0</v>
      </c>
      <c r="G44" s="14">
        <f>'4-Registro de activos'!G44</f>
        <v>0</v>
      </c>
      <c r="H44" s="26">
        <f>'4-Registro de activos'!H44</f>
        <v>0</v>
      </c>
      <c r="I44" s="15" t="str">
        <f>'4-Registro de activos'!AV44</f>
        <v>n/a</v>
      </c>
      <c r="J44" s="14" t="str">
        <f>'4-Registro de activos'!AW44</f>
        <v>Bajo Riesgo</v>
      </c>
      <c r="K44" s="14" t="str">
        <f>'4-Registro de activos'!AX44</f>
        <v>n/a</v>
      </c>
      <c r="L44" s="14" t="str">
        <f>'4-Registro de activos'!AY44</f>
        <v>n/a</v>
      </c>
      <c r="M44" s="66">
        <f>IF('4-Registro de activos'!K44="Sistema no mejorado",AVERAGE('3- Datos generales'!$D$20:$D$21),0)</f>
        <v>0</v>
      </c>
      <c r="N44" s="20" t="str">
        <f>IF('4-Registro de activos'!K44="Sistema no mejorado",0,IF('4-Registro de activos'!I44="sin dato","n/a",IF('4-Registro de activos'!I44="otro","n/a",VLOOKUP('4-Registro de activos'!I44,'3- Datos generales'!$A$23:$D$24,4,0))))</f>
        <v>n/a</v>
      </c>
      <c r="O44" s="155" t="str">
        <f>IF('4-Registro de activos'!K44="Sistema no mejorado",0,IF('4-Registro de activos'!I44="sin dato","n/a",IF('4-Registro de activos'!I44="otro","n/a",VLOOKUP('4-Registro de activos'!I44,'3- Datos generales'!$A$26:$D$27,4,0))))</f>
        <v>n/a</v>
      </c>
      <c r="P44" s="22">
        <f>IF('4-Registro de activos'!$AY44="Nueva Construccion",ROUNDUP(('4-Registro de activos'!$G44*'3- Datos generales'!$B$12*(1+'3- Datos generales'!$B$11)^(P$3-'3- Datos generales'!$B$4)),0),0)</f>
        <v>0</v>
      </c>
      <c r="Q44" s="21">
        <f>IF('4-Registro de activos'!$AY44="Nueva Construccion",IF($P44&gt;0,0,ROUNDUP(('4-Registro de activos'!$G44*'3- Datos generales'!$B$12*(1+'3- Datos generales'!$B$11)^(Q$3-'3- Datos generales'!$B$4)),0)),0)</f>
        <v>0</v>
      </c>
      <c r="R44" s="21">
        <f>IF('4-Registro de activos'!$AY44="Nueva Construccion",IF($P44&gt;0,0,ROUNDUP(('4-Registro de activos'!$G44*'3- Datos generales'!$B$12*(1+'3- Datos generales'!$B$11)^(R$3-'3- Datos generales'!$B$4)),0)),0)</f>
        <v>0</v>
      </c>
      <c r="S44" s="21">
        <f>IF('4-Registro de activos'!$AY44="Nueva Construccion",IF($P44&gt;0,0,ROUNDUP(('4-Registro de activos'!$G44*'3- Datos generales'!$B$12*(1+'3- Datos generales'!$B$11)^(S$3-'3- Datos generales'!$B$4)),0)),0)</f>
        <v>0</v>
      </c>
      <c r="T44" s="21">
        <f>IF('4-Registro de activos'!$AY44="Nueva Construccion",IF($P44&gt;0,0,ROUNDUP(('4-Registro de activos'!$G44*'3- Datos generales'!$B$12*(1+'3- Datos generales'!$B$11)^(T$3-'3- Datos generales'!$B$4)),0)),0)</f>
        <v>0</v>
      </c>
      <c r="U44" s="21">
        <f>IF('4-Registro de activos'!$AY44="Nueva Construccion",IF($P44&gt;0,0,ROUNDUP(('4-Registro de activos'!$G44*'3- Datos generales'!$B$12*(1+'3- Datos generales'!$B$11)^(U$3-'3- Datos generales'!$B$4)),0)),0)</f>
        <v>0</v>
      </c>
      <c r="V44" s="21">
        <f>IF('4-Registro de activos'!$AY44="Nueva Construccion",IF($P44&gt;0,0,ROUNDUP(('4-Registro de activos'!$G44*'3- Datos generales'!$B$12*(1+'3- Datos generales'!$B$11)^(V$3-'3- Datos generales'!$B$4)),0)),0)</f>
        <v>0</v>
      </c>
      <c r="W44" s="21">
        <f>IF('4-Registro de activos'!$AY44="Nueva Construccion",IF($P44&gt;0,0,ROUNDUP(('4-Registro de activos'!$G44*'3- Datos generales'!$B$12*(1+'3- Datos generales'!$B$11)^(W$3-'3- Datos generales'!$B$4)),0)),0)</f>
        <v>0</v>
      </c>
      <c r="X44" s="21">
        <f>IF('4-Registro de activos'!$AY44="Nueva Construccion",IF($P44&gt;0,0,ROUNDUP(('4-Registro de activos'!$G44*'3- Datos generales'!$B$12*(1+'3- Datos generales'!$B$11)^(X$3-'3- Datos generales'!$B$4)),0)),0)</f>
        <v>0</v>
      </c>
      <c r="Y44" s="21">
        <f>IF('4-Registro de activos'!$AY44="Nueva Construccion",IF($P44&gt;0,0,ROUNDUP(('4-Registro de activos'!$G44*'3- Datos generales'!$B$12*(1+'3- Datos generales'!$B$11)^(Y$3-'3- Datos generales'!$B$4)),0)),0)</f>
        <v>0</v>
      </c>
      <c r="Z44" s="159">
        <f>IF('4-Registro de activos'!$AY44="Nueva Construccion",IF($P44&gt;0,0,ROUNDUP(('4-Registro de activos'!$G44*'3- Datos generales'!$B$12*(1+'3- Datos generales'!$B$11)^(Z$3-'3- Datos generales'!$B$4)),0)),0)</f>
        <v>0</v>
      </c>
      <c r="AA44" s="22">
        <f>IF('4-Registro de activos'!$AV44&lt;=(AA$3-'3- Datos generales'!$B$4),ROUNDUP(('4-Registro de activos'!$G44*'3- Datos generales'!$B$12*(1+'3- Datos generales'!$B$11)^(AA$3-'3- Datos generales'!$B$4)),0),0)</f>
        <v>0</v>
      </c>
      <c r="AB44" s="21">
        <f>IF('4-Registro de activos'!$AV44=(AB$3-'3- Datos generales'!$B$4),ROUNDUP(('4-Registro de activos'!$G44*'3- Datos generales'!$B$12*(1+'3- Datos generales'!$B$11)^(AB$3-'3- Datos generales'!$B$4)),0),0)</f>
        <v>0</v>
      </c>
      <c r="AC44" s="21">
        <f>IF('4-Registro de activos'!$AV44=(AC$3-'3- Datos generales'!$B$4),ROUNDUP(('4-Registro de activos'!$G44*'3- Datos generales'!$B$12*(1+'3- Datos generales'!$B$11)^(AC$3-'3- Datos generales'!$B$4)),0),0)</f>
        <v>0</v>
      </c>
      <c r="AD44" s="21">
        <f>IF('4-Registro de activos'!$AV44=(AD$3-'3- Datos generales'!$B$4),ROUNDUP(('4-Registro de activos'!$G44*'3- Datos generales'!$B$12*(1+'3- Datos generales'!$B$11)^(AD$3-'3- Datos generales'!$B$4)),0),0)</f>
        <v>0</v>
      </c>
      <c r="AE44" s="21">
        <f>IF('4-Registro de activos'!$AV44=(AE$3-'3- Datos generales'!$B$4),ROUNDUP(('4-Registro de activos'!$G44*'3- Datos generales'!$B$12*(1+'3- Datos generales'!$B$11)^(AE$3-'3- Datos generales'!$B$4)),0),0)</f>
        <v>0</v>
      </c>
      <c r="AF44" s="21">
        <f>IF('4-Registro de activos'!$AV44=(AF$3-'3- Datos generales'!$B$4),ROUNDUP(('4-Registro de activos'!$G44*'3- Datos generales'!$B$12*(1+'3- Datos generales'!$B$11)^(AF$3-'3- Datos generales'!$B$4)),0),0)</f>
        <v>0</v>
      </c>
      <c r="AG44" s="21">
        <f>IF('4-Registro de activos'!$AV44=(AG$3-'3- Datos generales'!$B$4),ROUNDUP(('4-Registro de activos'!$G44*'3- Datos generales'!$B$12*(1+'3- Datos generales'!$B$11)^(AG$3-'3- Datos generales'!$B$4)),0),0)</f>
        <v>0</v>
      </c>
      <c r="AH44" s="21">
        <f>IF('4-Registro de activos'!$AV44=(AH$3-'3- Datos generales'!$B$4),ROUNDUP(('4-Registro de activos'!$G44*'3- Datos generales'!$B$12*(1+'3- Datos generales'!$B$11)^(AH$3-'3- Datos generales'!$B$4)),0),0)</f>
        <v>0</v>
      </c>
      <c r="AI44" s="21">
        <f>IF('4-Registro de activos'!$AV44=(AI$3-'3- Datos generales'!$B$4),ROUNDUP(('4-Registro de activos'!$G44*'3- Datos generales'!$B$12*(1+'3- Datos generales'!$B$11)^(AI$3-'3- Datos generales'!$B$4)),0),0)</f>
        <v>0</v>
      </c>
      <c r="AJ44" s="21">
        <f>IF('4-Registro de activos'!$AV44=(AJ$3-'3- Datos generales'!$B$4),ROUNDUP(('4-Registro de activos'!$G44*'3- Datos generales'!$B$12*(1+'3- Datos generales'!$B$11)^(AJ$3-'3- Datos generales'!$B$4)),0),0)</f>
        <v>0</v>
      </c>
      <c r="AK44" s="159">
        <f>IF('4-Registro de activos'!$AV44=(AK$3-'3- Datos generales'!$B$4),ROUNDUP(('4-Registro de activos'!$G44*'3- Datos generales'!$B$12*(1+'3- Datos generales'!$B$11)^(AK$3-'3- Datos generales'!$B$4)),0),0)</f>
        <v>0</v>
      </c>
      <c r="AL44" s="22">
        <f>IF('4-Registro de activos'!$AV44&lt;=(AL$3-'3- Datos generales'!$B$4),ROUNDUP((('4-Registro de activos'!$H44*'3- Datos generales'!$B$12)*((1+'3- Datos generales'!$B$11)^(AL$3-'3- Datos generales'!$B$4+'8 -Datos de referencia'!$B$25))),0),0)</f>
        <v>0</v>
      </c>
      <c r="AM44" s="21">
        <f>IF('4-Registro de activos'!$AV44=(AM$3-'3- Datos generales'!$B$4),ROUNDUP((('4-Registro de activos'!$H44*'3- Datos generales'!$B$12)*((1+'3- Datos generales'!$B$11)^(AM$3-'3- Datos generales'!$B$4+'8 -Datos de referencia'!$B$25))),0),0)</f>
        <v>0</v>
      </c>
      <c r="AN44" s="21">
        <f>IF('4-Registro de activos'!$AV44=(AN$3-'3- Datos generales'!$B$4),ROUNDUP((('4-Registro de activos'!$H44*'3- Datos generales'!$B$12)*((1+'3- Datos generales'!$B$11)^(AN$3-'3- Datos generales'!$B$4+'8 -Datos de referencia'!$B$25))),0),0)</f>
        <v>0</v>
      </c>
      <c r="AO44" s="21">
        <f>IF('4-Registro de activos'!$AV44=(AO$3-'3- Datos generales'!$B$4),ROUNDUP((('4-Registro de activos'!$H44*'3- Datos generales'!$B$12)*((1+'3- Datos generales'!$B$11)^(AO$3-'3- Datos generales'!$B$4+'8 -Datos de referencia'!$B$25))),0),0)</f>
        <v>0</v>
      </c>
      <c r="AP44" s="21">
        <f>IF('4-Registro de activos'!$AV44=(AP$3-'3- Datos generales'!$B$4),ROUNDUP((('4-Registro de activos'!$H44*'3- Datos generales'!$B$12)*((1+'3- Datos generales'!$B$11)^(AP$3-'3- Datos generales'!$B$4+'8 -Datos de referencia'!$B$25))),0),0)</f>
        <v>0</v>
      </c>
      <c r="AQ44" s="21">
        <f>IF('4-Registro de activos'!$AV44=(AQ$3-'3- Datos generales'!$B$4),ROUNDUP((('4-Registro de activos'!$H44*'3- Datos generales'!$B$12)*((1+'3- Datos generales'!$B$11)^(AQ$3-'3- Datos generales'!$B$4+'8 -Datos de referencia'!$B$25))),0),0)</f>
        <v>0</v>
      </c>
      <c r="AR44" s="21">
        <f>IF('4-Registro de activos'!$AV44=(AR$3-'3- Datos generales'!$B$4),ROUNDUP((('4-Registro de activos'!$H44*'3- Datos generales'!$B$12)*((1+'3- Datos generales'!$B$11)^(AR$3-'3- Datos generales'!$B$4+'8 -Datos de referencia'!$B$25))),0),0)</f>
        <v>0</v>
      </c>
      <c r="AS44" s="21">
        <f>IF('4-Registro de activos'!$AV44=(AS$3-'3- Datos generales'!$B$4),ROUNDUP((('4-Registro de activos'!$H44*'3- Datos generales'!$B$12)*((1+'3- Datos generales'!$B$11)^(AS$3-'3- Datos generales'!$B$4+'8 -Datos de referencia'!$B$25))),0),0)</f>
        <v>0</v>
      </c>
      <c r="AT44" s="21">
        <f>IF('4-Registro de activos'!$AV44=(AT$3-'3- Datos generales'!$B$4),ROUNDUP((('4-Registro de activos'!$H44*'3- Datos generales'!$B$12)*((1+'3- Datos generales'!$B$11)^(AT$3-'3- Datos generales'!$B$4+'8 -Datos de referencia'!$B$25))),0),0)</f>
        <v>0</v>
      </c>
      <c r="AU44" s="21">
        <f>IF('4-Registro de activos'!$AV44=(AU$3-'3- Datos generales'!$B$4),ROUNDUP((('4-Registro de activos'!$H44*'3- Datos generales'!$B$12)*((1+'3- Datos generales'!$B$11)^(AU$3-'3- Datos generales'!$B$4+'8 -Datos de referencia'!$B$25))),0),0)</f>
        <v>0</v>
      </c>
      <c r="AV44" s="159">
        <f>IF('4-Registro de activos'!$AV44=(AV$3-'3- Datos generales'!$B$4),ROUNDUP((('4-Registro de activos'!$H44*'3- Datos generales'!$B$12)*((1+'3- Datos generales'!$B$11)^(AV$3-'3- Datos generales'!$B$4+'8 -Datos de referencia'!$B$25))),0),0)</f>
        <v>0</v>
      </c>
      <c r="AW44" s="23">
        <f>IF(P44&gt;0,($M44*(1+'3- Datos generales'!$B$5)^('5-Proyección inversiones'!AW$3-'3- Datos generales'!$B$4))*(P44*((1+'3- Datos generales'!$B$11)^(AW$3-'3- Datos generales'!$B$4+'8 -Datos de referencia'!$B$25))),0)</f>
        <v>0</v>
      </c>
      <c r="AX44" s="20">
        <f>IF(Q44&gt;0,($M44*(1+'3- Datos generales'!$B$5)^(AX$3-'3- Datos generales'!$B$4))*(Q44*((1+'3- Datos generales'!$B$11)^('5-Proyección inversiones'!AX$3-'3- Datos generales'!$B$4+'8 -Datos de referencia'!$B$25))),0)</f>
        <v>0</v>
      </c>
      <c r="AY44" s="20">
        <f>IF(R44&gt;0,($M44*(1+'3- Datos generales'!$B$5)^(AY$3-'3- Datos generales'!$B$4))*(R44*((1+'3- Datos generales'!$B$11)^('5-Proyección inversiones'!AY$3-'3- Datos generales'!$B$4+'8 -Datos de referencia'!$B$25))),0)</f>
        <v>0</v>
      </c>
      <c r="AZ44" s="20">
        <f>IF(S44&gt;0,($M44*(1+'3- Datos generales'!$B$5)^(AZ$3-'3- Datos generales'!$B$4))*(S44*((1+'3- Datos generales'!$B$11)^('5-Proyección inversiones'!AZ$3-'3- Datos generales'!$B$4+'8 -Datos de referencia'!$B$25))),0)</f>
        <v>0</v>
      </c>
      <c r="BA44" s="20">
        <f>IF(T44&gt;0,($M44*(1+'3- Datos generales'!$B$5)^(BA$3-'3- Datos generales'!$B$4))*(T44*((1+'3- Datos generales'!$B$11)^('5-Proyección inversiones'!BA$3-'3- Datos generales'!$B$4+'8 -Datos de referencia'!$B$25))),0)</f>
        <v>0</v>
      </c>
      <c r="BB44" s="20">
        <f>IF(U44&gt;0,($M44*(1+'3- Datos generales'!$B$5)^(BB$3-'3- Datos generales'!$B$4))*(U44*((1+'3- Datos generales'!$B$11)^('5-Proyección inversiones'!BB$3-'3- Datos generales'!$B$4+'8 -Datos de referencia'!$B$25))),0)</f>
        <v>0</v>
      </c>
      <c r="BC44" s="20">
        <f>IF(V44&gt;0,($M44*(1+'3- Datos generales'!$B$5)^(BC$3-'3- Datos generales'!$B$4))*(V44*((1+'3- Datos generales'!$B$11)^('5-Proyección inversiones'!BC$3-'3- Datos generales'!$B$4+'8 -Datos de referencia'!$B$25))),0)</f>
        <v>0</v>
      </c>
      <c r="BD44" s="20">
        <f>IF(W44&gt;0,($M44*(1+'3- Datos generales'!$B$5)^(BD$3-'3- Datos generales'!$B$4))*(W44*((1+'3- Datos generales'!$B$11)^('5-Proyección inversiones'!BD$3-'3- Datos generales'!$B$4+'8 -Datos de referencia'!$B$25))),0)</f>
        <v>0</v>
      </c>
      <c r="BE44" s="20">
        <f>IF(X44&gt;0,($M44*(1+'3- Datos generales'!$B$5)^(BE$3-'3- Datos generales'!$B$4))*(X44*((1+'3- Datos generales'!$B$11)^('5-Proyección inversiones'!BE$3-'3- Datos generales'!$B$4+'8 -Datos de referencia'!$B$25))),0)</f>
        <v>0</v>
      </c>
      <c r="BF44" s="20">
        <f>IF(Y44&gt;0,($M44*(1+'3- Datos generales'!$B$5)^(BF$3-'3- Datos generales'!$B$4))*(Y44*((1+'3- Datos generales'!$B$11)^('5-Proyección inversiones'!BF$3-'3- Datos generales'!$B$4+'8 -Datos de referencia'!$B$25))),0)</f>
        <v>0</v>
      </c>
      <c r="BG44" s="155">
        <f>IF(Z44&gt;0,($M44*(1+'3- Datos generales'!$B$5)^(BG$3-'3- Datos generales'!$B$4))*(Z44*((1+'3- Datos generales'!$B$11)^('5-Proyección inversiones'!BG$3-'3- Datos generales'!$B$4+'8 -Datos de referencia'!$B$25))),0)</f>
        <v>0</v>
      </c>
      <c r="BH44" s="23">
        <f>IF(AA44&gt;0,($N44*(1+'3- Datos generales'!$B$5)^(BH$3-'3- Datos generales'!$B$4))*(AA44*((1+'3- Datos generales'!$B$11)^('5-Proyección inversiones'!BH$3-'3- Datos generales'!$B$4+'8 -Datos de referencia'!$B$25))),0)</f>
        <v>0</v>
      </c>
      <c r="BI44" s="20">
        <f>IF(AB44&gt;0,$N44*((1+'3- Datos generales'!$B$5)^(BI$3-'3- Datos generales'!$B$4))*(AB44*((1+'3- Datos generales'!$B$11)^('5-Proyección inversiones'!BI$3-'3- Datos generales'!$B$4+'8 -Datos de referencia'!$B$25))),0)</f>
        <v>0</v>
      </c>
      <c r="BJ44" s="20">
        <f>IF(AC44&gt;0,$N44*((1+'3- Datos generales'!$B$5)^(BJ$3-'3- Datos generales'!$B$4))*(AC44*((1+'3- Datos generales'!$B$11)^('5-Proyección inversiones'!BJ$3-'3- Datos generales'!$B$4+'8 -Datos de referencia'!$B$25))),0)</f>
        <v>0</v>
      </c>
      <c r="BK44" s="20">
        <f>IF(AD44&gt;0,$N44*((1+'3- Datos generales'!$B$5)^(BK$3-'3- Datos generales'!$B$4))*(AD44*((1+'3- Datos generales'!$B$11)^('5-Proyección inversiones'!BK$3-'3- Datos generales'!$B$4+'8 -Datos de referencia'!$B$25))),0)</f>
        <v>0</v>
      </c>
      <c r="BL44" s="20">
        <f>IF(AE44&gt;0,$N44*((1+'3- Datos generales'!$B$5)^(BL$3-'3- Datos generales'!$B$4))*(AE44*((1+'3- Datos generales'!$B$11)^('5-Proyección inversiones'!BL$3-'3- Datos generales'!$B$4+'8 -Datos de referencia'!$B$25))),0)</f>
        <v>0</v>
      </c>
      <c r="BM44" s="20">
        <f>IF(AF44&gt;0,$N44*((1+'3- Datos generales'!$B$5)^(BM$3-'3- Datos generales'!$B$4))*(AF44*((1+'3- Datos generales'!$B$11)^('5-Proyección inversiones'!BM$3-'3- Datos generales'!$B$4+'8 -Datos de referencia'!$B$25))),0)</f>
        <v>0</v>
      </c>
      <c r="BN44" s="20">
        <f>IF(AG44&gt;0,$N44*((1+'3- Datos generales'!$B$5)^(BN$3-'3- Datos generales'!$B$4))*(AG44*((1+'3- Datos generales'!$B$11)^('5-Proyección inversiones'!BN$3-'3- Datos generales'!$B$4+'8 -Datos de referencia'!$B$25))),0)</f>
        <v>0</v>
      </c>
      <c r="BO44" s="20">
        <f>IF(AH44&gt;0,$N44*((1+'3- Datos generales'!$B$5)^(BO$3-'3- Datos generales'!$B$4))*(AH44*((1+'3- Datos generales'!$B$11)^('5-Proyección inversiones'!BO$3-'3- Datos generales'!$B$4+'8 -Datos de referencia'!$B$25))),0)</f>
        <v>0</v>
      </c>
      <c r="BP44" s="20">
        <f>IF(AI44&gt;0,$N44*((1+'3- Datos generales'!$B$5)^(BP$3-'3- Datos generales'!$B$4))*(AI44*((1+'3- Datos generales'!$B$11)^('5-Proyección inversiones'!BP$3-'3- Datos generales'!$B$4+'8 -Datos de referencia'!$B$25))),0)</f>
        <v>0</v>
      </c>
      <c r="BQ44" s="20">
        <f>IF(AJ44&gt;0,$N44*((1+'3- Datos generales'!$B$5)^(BQ$3-'3- Datos generales'!$B$4))*(AJ44*((1+'3- Datos generales'!$B$11)^('5-Proyección inversiones'!BQ$3-'3- Datos generales'!$B$4+'8 -Datos de referencia'!$B$25))),0)</f>
        <v>0</v>
      </c>
      <c r="BR44" s="155">
        <f>IF(AK44&gt;0,$N44*((1+'3- Datos generales'!$B$5)^(BR$3-'3- Datos generales'!$B$4))*(AK44*((1+'3- Datos generales'!$B$11)^('5-Proyección inversiones'!BR$3-'3- Datos generales'!$B$4+'8 -Datos de referencia'!$B$25))),0)</f>
        <v>0</v>
      </c>
      <c r="BS44" s="23">
        <f>IF(AL44&gt;0,AL44*($O44*(1+'3- Datos generales'!$B$5)^(BH$3-'3- Datos generales'!$B$4)),0)</f>
        <v>0</v>
      </c>
      <c r="BT44" s="20">
        <f>IF(AM44&gt;0,AM44*($O44*(1+'3- Datos generales'!$B$5)^(BT$3-'3- Datos generales'!$B$4)),0)</f>
        <v>0</v>
      </c>
      <c r="BU44" s="20">
        <f>IF(AN44&gt;0,AN44*($O44*(1+'3- Datos generales'!$B$5)^(BU$3-'3- Datos generales'!$B$4)),0)</f>
        <v>0</v>
      </c>
      <c r="BV44" s="20">
        <f>IF(AO44&gt;0,AO44*($O44*(1+'3- Datos generales'!$B$5)^(BV$3-'3- Datos generales'!$B$4)),0)</f>
        <v>0</v>
      </c>
      <c r="BW44" s="20">
        <f>IF(AP44&gt;0,AP44*($O44*(1+'3- Datos generales'!$B$5)^(BW$3-'3- Datos generales'!$B$4)),0)</f>
        <v>0</v>
      </c>
      <c r="BX44" s="20">
        <f>IF(AQ44&gt;0,AQ44*($O44*(1+'3- Datos generales'!$B$5)^(BX$3-'3- Datos generales'!$B$4)),0)</f>
        <v>0</v>
      </c>
      <c r="BY44" s="20">
        <f>IF(AR44&gt;0,AR44*($O44*(1+'3- Datos generales'!$B$5)^(BY$3-'3- Datos generales'!$B$4)),0)</f>
        <v>0</v>
      </c>
      <c r="BZ44" s="20">
        <f>IF(AS44&gt;0,AS44*($O44*(1+'3- Datos generales'!$B$5)^(BZ$3-'3- Datos generales'!$B$4)),0)</f>
        <v>0</v>
      </c>
      <c r="CA44" s="20">
        <f>IF(AT44&gt;0,AT44*($O44*(1+'3- Datos generales'!$B$5)^(CA$3-'3- Datos generales'!$B$4)),0)</f>
        <v>0</v>
      </c>
      <c r="CB44" s="20">
        <f>IF(AU44&gt;0,AU44*($O44*(1+'3- Datos generales'!$B$5)^(CB$3-'3- Datos generales'!$B$4)),0)</f>
        <v>0</v>
      </c>
      <c r="CC44" s="155">
        <f>IF(AV44&gt;0,AV44*($O44*(1+'3- Datos generales'!$B$5)^(CC$3-'3- Datos generales'!$B$4)),0)</f>
        <v>0</v>
      </c>
    </row>
    <row r="45" spans="1:81" x14ac:dyDescent="0.25">
      <c r="A45" s="38"/>
      <c r="B45" s="14"/>
      <c r="C45" s="14">
        <f>'4-Registro de activos'!C45</f>
        <v>0</v>
      </c>
      <c r="D45" s="14">
        <f>'4-Registro de activos'!D45</f>
        <v>0</v>
      </c>
      <c r="E45" s="14">
        <f>'4-Registro de activos'!E45</f>
        <v>0</v>
      </c>
      <c r="F45" s="14">
        <f>'4-Registro de activos'!F45</f>
        <v>0</v>
      </c>
      <c r="G45" s="14">
        <f>'4-Registro de activos'!G45</f>
        <v>0</v>
      </c>
      <c r="H45" s="26">
        <f>'4-Registro de activos'!H45</f>
        <v>0</v>
      </c>
      <c r="I45" s="15" t="str">
        <f>'4-Registro de activos'!AV45</f>
        <v>n/a</v>
      </c>
      <c r="J45" s="14" t="str">
        <f>'4-Registro de activos'!AW45</f>
        <v>Bajo Riesgo</v>
      </c>
      <c r="K45" s="14" t="str">
        <f>'4-Registro de activos'!AX45</f>
        <v>n/a</v>
      </c>
      <c r="L45" s="14" t="str">
        <f>'4-Registro de activos'!AY45</f>
        <v>n/a</v>
      </c>
      <c r="M45" s="66">
        <f>IF('4-Registro de activos'!K45="Sistema no mejorado",AVERAGE('3- Datos generales'!$D$20:$D$21),0)</f>
        <v>0</v>
      </c>
      <c r="N45" s="20" t="str">
        <f>IF('4-Registro de activos'!K45="Sistema no mejorado",0,IF('4-Registro de activos'!I45="sin dato","n/a",IF('4-Registro de activos'!I45="otro","n/a",VLOOKUP('4-Registro de activos'!I45,'3- Datos generales'!$A$23:$D$24,4,0))))</f>
        <v>n/a</v>
      </c>
      <c r="O45" s="155" t="str">
        <f>IF('4-Registro de activos'!K45="Sistema no mejorado",0,IF('4-Registro de activos'!I45="sin dato","n/a",IF('4-Registro de activos'!I45="otro","n/a",VLOOKUP('4-Registro de activos'!I45,'3- Datos generales'!$A$26:$D$27,4,0))))</f>
        <v>n/a</v>
      </c>
      <c r="P45" s="22">
        <f>IF('4-Registro de activos'!$AY45="Nueva Construccion",ROUNDUP(('4-Registro de activos'!$G45*'3- Datos generales'!$B$12*(1+'3- Datos generales'!$B$11)^(P$3-'3- Datos generales'!$B$4)),0),0)</f>
        <v>0</v>
      </c>
      <c r="Q45" s="21">
        <f>IF('4-Registro de activos'!$AY45="Nueva Construccion",IF($P45&gt;0,0,ROUNDUP(('4-Registro de activos'!$G45*'3- Datos generales'!$B$12*(1+'3- Datos generales'!$B$11)^(Q$3-'3- Datos generales'!$B$4)),0)),0)</f>
        <v>0</v>
      </c>
      <c r="R45" s="21">
        <f>IF('4-Registro de activos'!$AY45="Nueva Construccion",IF($P45&gt;0,0,ROUNDUP(('4-Registro de activos'!$G45*'3- Datos generales'!$B$12*(1+'3- Datos generales'!$B$11)^(R$3-'3- Datos generales'!$B$4)),0)),0)</f>
        <v>0</v>
      </c>
      <c r="S45" s="21">
        <f>IF('4-Registro de activos'!$AY45="Nueva Construccion",IF($P45&gt;0,0,ROUNDUP(('4-Registro de activos'!$G45*'3- Datos generales'!$B$12*(1+'3- Datos generales'!$B$11)^(S$3-'3- Datos generales'!$B$4)),0)),0)</f>
        <v>0</v>
      </c>
      <c r="T45" s="21">
        <f>IF('4-Registro de activos'!$AY45="Nueva Construccion",IF($P45&gt;0,0,ROUNDUP(('4-Registro de activos'!$G45*'3- Datos generales'!$B$12*(1+'3- Datos generales'!$B$11)^(T$3-'3- Datos generales'!$B$4)),0)),0)</f>
        <v>0</v>
      </c>
      <c r="U45" s="21">
        <f>IF('4-Registro de activos'!$AY45="Nueva Construccion",IF($P45&gt;0,0,ROUNDUP(('4-Registro de activos'!$G45*'3- Datos generales'!$B$12*(1+'3- Datos generales'!$B$11)^(U$3-'3- Datos generales'!$B$4)),0)),0)</f>
        <v>0</v>
      </c>
      <c r="V45" s="21">
        <f>IF('4-Registro de activos'!$AY45="Nueva Construccion",IF($P45&gt;0,0,ROUNDUP(('4-Registro de activos'!$G45*'3- Datos generales'!$B$12*(1+'3- Datos generales'!$B$11)^(V$3-'3- Datos generales'!$B$4)),0)),0)</f>
        <v>0</v>
      </c>
      <c r="W45" s="21">
        <f>IF('4-Registro de activos'!$AY45="Nueva Construccion",IF($P45&gt;0,0,ROUNDUP(('4-Registro de activos'!$G45*'3- Datos generales'!$B$12*(1+'3- Datos generales'!$B$11)^(W$3-'3- Datos generales'!$B$4)),0)),0)</f>
        <v>0</v>
      </c>
      <c r="X45" s="21">
        <f>IF('4-Registro de activos'!$AY45="Nueva Construccion",IF($P45&gt;0,0,ROUNDUP(('4-Registro de activos'!$G45*'3- Datos generales'!$B$12*(1+'3- Datos generales'!$B$11)^(X$3-'3- Datos generales'!$B$4)),0)),0)</f>
        <v>0</v>
      </c>
      <c r="Y45" s="21">
        <f>IF('4-Registro de activos'!$AY45="Nueva Construccion",IF($P45&gt;0,0,ROUNDUP(('4-Registro de activos'!$G45*'3- Datos generales'!$B$12*(1+'3- Datos generales'!$B$11)^(Y$3-'3- Datos generales'!$B$4)),0)),0)</f>
        <v>0</v>
      </c>
      <c r="Z45" s="159">
        <f>IF('4-Registro de activos'!$AY45="Nueva Construccion",IF($P45&gt;0,0,ROUNDUP(('4-Registro de activos'!$G45*'3- Datos generales'!$B$12*(1+'3- Datos generales'!$B$11)^(Z$3-'3- Datos generales'!$B$4)),0)),0)</f>
        <v>0</v>
      </c>
      <c r="AA45" s="22">
        <f>IF('4-Registro de activos'!$AV45&lt;=(AA$3-'3- Datos generales'!$B$4),ROUNDUP(('4-Registro de activos'!$G45*'3- Datos generales'!$B$12*(1+'3- Datos generales'!$B$11)^(AA$3-'3- Datos generales'!$B$4)),0),0)</f>
        <v>0</v>
      </c>
      <c r="AB45" s="21">
        <f>IF('4-Registro de activos'!$AV45=(AB$3-'3- Datos generales'!$B$4),ROUNDUP(('4-Registro de activos'!$G45*'3- Datos generales'!$B$12*(1+'3- Datos generales'!$B$11)^(AB$3-'3- Datos generales'!$B$4)),0),0)</f>
        <v>0</v>
      </c>
      <c r="AC45" s="21">
        <f>IF('4-Registro de activos'!$AV45=(AC$3-'3- Datos generales'!$B$4),ROUNDUP(('4-Registro de activos'!$G45*'3- Datos generales'!$B$12*(1+'3- Datos generales'!$B$11)^(AC$3-'3- Datos generales'!$B$4)),0),0)</f>
        <v>0</v>
      </c>
      <c r="AD45" s="21">
        <f>IF('4-Registro de activos'!$AV45=(AD$3-'3- Datos generales'!$B$4),ROUNDUP(('4-Registro de activos'!$G45*'3- Datos generales'!$B$12*(1+'3- Datos generales'!$B$11)^(AD$3-'3- Datos generales'!$B$4)),0),0)</f>
        <v>0</v>
      </c>
      <c r="AE45" s="21">
        <f>IF('4-Registro de activos'!$AV45=(AE$3-'3- Datos generales'!$B$4),ROUNDUP(('4-Registro de activos'!$G45*'3- Datos generales'!$B$12*(1+'3- Datos generales'!$B$11)^(AE$3-'3- Datos generales'!$B$4)),0),0)</f>
        <v>0</v>
      </c>
      <c r="AF45" s="21">
        <f>IF('4-Registro de activos'!$AV45=(AF$3-'3- Datos generales'!$B$4),ROUNDUP(('4-Registro de activos'!$G45*'3- Datos generales'!$B$12*(1+'3- Datos generales'!$B$11)^(AF$3-'3- Datos generales'!$B$4)),0),0)</f>
        <v>0</v>
      </c>
      <c r="AG45" s="21">
        <f>IF('4-Registro de activos'!$AV45=(AG$3-'3- Datos generales'!$B$4),ROUNDUP(('4-Registro de activos'!$G45*'3- Datos generales'!$B$12*(1+'3- Datos generales'!$B$11)^(AG$3-'3- Datos generales'!$B$4)),0),0)</f>
        <v>0</v>
      </c>
      <c r="AH45" s="21">
        <f>IF('4-Registro de activos'!$AV45=(AH$3-'3- Datos generales'!$B$4),ROUNDUP(('4-Registro de activos'!$G45*'3- Datos generales'!$B$12*(1+'3- Datos generales'!$B$11)^(AH$3-'3- Datos generales'!$B$4)),0),0)</f>
        <v>0</v>
      </c>
      <c r="AI45" s="21">
        <f>IF('4-Registro de activos'!$AV45=(AI$3-'3- Datos generales'!$B$4),ROUNDUP(('4-Registro de activos'!$G45*'3- Datos generales'!$B$12*(1+'3- Datos generales'!$B$11)^(AI$3-'3- Datos generales'!$B$4)),0),0)</f>
        <v>0</v>
      </c>
      <c r="AJ45" s="21">
        <f>IF('4-Registro de activos'!$AV45=(AJ$3-'3- Datos generales'!$B$4),ROUNDUP(('4-Registro de activos'!$G45*'3- Datos generales'!$B$12*(1+'3- Datos generales'!$B$11)^(AJ$3-'3- Datos generales'!$B$4)),0),0)</f>
        <v>0</v>
      </c>
      <c r="AK45" s="159">
        <f>IF('4-Registro de activos'!$AV45=(AK$3-'3- Datos generales'!$B$4),ROUNDUP(('4-Registro de activos'!$G45*'3- Datos generales'!$B$12*(1+'3- Datos generales'!$B$11)^(AK$3-'3- Datos generales'!$B$4)),0),0)</f>
        <v>0</v>
      </c>
      <c r="AL45" s="22">
        <f>IF('4-Registro de activos'!$AV45&lt;=(AL$3-'3- Datos generales'!$B$4),ROUNDUP((('4-Registro de activos'!$H45*'3- Datos generales'!$B$12)*((1+'3- Datos generales'!$B$11)^(AL$3-'3- Datos generales'!$B$4+'8 -Datos de referencia'!$B$25))),0),0)</f>
        <v>0</v>
      </c>
      <c r="AM45" s="21">
        <f>IF('4-Registro de activos'!$AV45=(AM$3-'3- Datos generales'!$B$4),ROUNDUP((('4-Registro de activos'!$H45*'3- Datos generales'!$B$12)*((1+'3- Datos generales'!$B$11)^(AM$3-'3- Datos generales'!$B$4+'8 -Datos de referencia'!$B$25))),0),0)</f>
        <v>0</v>
      </c>
      <c r="AN45" s="21">
        <f>IF('4-Registro de activos'!$AV45=(AN$3-'3- Datos generales'!$B$4),ROUNDUP((('4-Registro de activos'!$H45*'3- Datos generales'!$B$12)*((1+'3- Datos generales'!$B$11)^(AN$3-'3- Datos generales'!$B$4+'8 -Datos de referencia'!$B$25))),0),0)</f>
        <v>0</v>
      </c>
      <c r="AO45" s="21">
        <f>IF('4-Registro de activos'!$AV45=(AO$3-'3- Datos generales'!$B$4),ROUNDUP((('4-Registro de activos'!$H45*'3- Datos generales'!$B$12)*((1+'3- Datos generales'!$B$11)^(AO$3-'3- Datos generales'!$B$4+'8 -Datos de referencia'!$B$25))),0),0)</f>
        <v>0</v>
      </c>
      <c r="AP45" s="21">
        <f>IF('4-Registro de activos'!$AV45=(AP$3-'3- Datos generales'!$B$4),ROUNDUP((('4-Registro de activos'!$H45*'3- Datos generales'!$B$12)*((1+'3- Datos generales'!$B$11)^(AP$3-'3- Datos generales'!$B$4+'8 -Datos de referencia'!$B$25))),0),0)</f>
        <v>0</v>
      </c>
      <c r="AQ45" s="21">
        <f>IF('4-Registro de activos'!$AV45=(AQ$3-'3- Datos generales'!$B$4),ROUNDUP((('4-Registro de activos'!$H45*'3- Datos generales'!$B$12)*((1+'3- Datos generales'!$B$11)^(AQ$3-'3- Datos generales'!$B$4+'8 -Datos de referencia'!$B$25))),0),0)</f>
        <v>0</v>
      </c>
      <c r="AR45" s="21">
        <f>IF('4-Registro de activos'!$AV45=(AR$3-'3- Datos generales'!$B$4),ROUNDUP((('4-Registro de activos'!$H45*'3- Datos generales'!$B$12)*((1+'3- Datos generales'!$B$11)^(AR$3-'3- Datos generales'!$B$4+'8 -Datos de referencia'!$B$25))),0),0)</f>
        <v>0</v>
      </c>
      <c r="AS45" s="21">
        <f>IF('4-Registro de activos'!$AV45=(AS$3-'3- Datos generales'!$B$4),ROUNDUP((('4-Registro de activos'!$H45*'3- Datos generales'!$B$12)*((1+'3- Datos generales'!$B$11)^(AS$3-'3- Datos generales'!$B$4+'8 -Datos de referencia'!$B$25))),0),0)</f>
        <v>0</v>
      </c>
      <c r="AT45" s="21">
        <f>IF('4-Registro de activos'!$AV45=(AT$3-'3- Datos generales'!$B$4),ROUNDUP((('4-Registro de activos'!$H45*'3- Datos generales'!$B$12)*((1+'3- Datos generales'!$B$11)^(AT$3-'3- Datos generales'!$B$4+'8 -Datos de referencia'!$B$25))),0),0)</f>
        <v>0</v>
      </c>
      <c r="AU45" s="21">
        <f>IF('4-Registro de activos'!$AV45=(AU$3-'3- Datos generales'!$B$4),ROUNDUP((('4-Registro de activos'!$H45*'3- Datos generales'!$B$12)*((1+'3- Datos generales'!$B$11)^(AU$3-'3- Datos generales'!$B$4+'8 -Datos de referencia'!$B$25))),0),0)</f>
        <v>0</v>
      </c>
      <c r="AV45" s="159">
        <f>IF('4-Registro de activos'!$AV45=(AV$3-'3- Datos generales'!$B$4),ROUNDUP((('4-Registro de activos'!$H45*'3- Datos generales'!$B$12)*((1+'3- Datos generales'!$B$11)^(AV$3-'3- Datos generales'!$B$4+'8 -Datos de referencia'!$B$25))),0),0)</f>
        <v>0</v>
      </c>
      <c r="AW45" s="23">
        <f>IF(P45&gt;0,($M45*(1+'3- Datos generales'!$B$5)^('5-Proyección inversiones'!AW$3-'3- Datos generales'!$B$4))*(P45*((1+'3- Datos generales'!$B$11)^(AW$3-'3- Datos generales'!$B$4+'8 -Datos de referencia'!$B$25))),0)</f>
        <v>0</v>
      </c>
      <c r="AX45" s="20">
        <f>IF(Q45&gt;0,($M45*(1+'3- Datos generales'!$B$5)^(AX$3-'3- Datos generales'!$B$4))*(Q45*((1+'3- Datos generales'!$B$11)^('5-Proyección inversiones'!AX$3-'3- Datos generales'!$B$4+'8 -Datos de referencia'!$B$25))),0)</f>
        <v>0</v>
      </c>
      <c r="AY45" s="20">
        <f>IF(R45&gt;0,($M45*(1+'3- Datos generales'!$B$5)^(AY$3-'3- Datos generales'!$B$4))*(R45*((1+'3- Datos generales'!$B$11)^('5-Proyección inversiones'!AY$3-'3- Datos generales'!$B$4+'8 -Datos de referencia'!$B$25))),0)</f>
        <v>0</v>
      </c>
      <c r="AZ45" s="20">
        <f>IF(S45&gt;0,($M45*(1+'3- Datos generales'!$B$5)^(AZ$3-'3- Datos generales'!$B$4))*(S45*((1+'3- Datos generales'!$B$11)^('5-Proyección inversiones'!AZ$3-'3- Datos generales'!$B$4+'8 -Datos de referencia'!$B$25))),0)</f>
        <v>0</v>
      </c>
      <c r="BA45" s="20">
        <f>IF(T45&gt;0,($M45*(1+'3- Datos generales'!$B$5)^(BA$3-'3- Datos generales'!$B$4))*(T45*((1+'3- Datos generales'!$B$11)^('5-Proyección inversiones'!BA$3-'3- Datos generales'!$B$4+'8 -Datos de referencia'!$B$25))),0)</f>
        <v>0</v>
      </c>
      <c r="BB45" s="20">
        <f>IF(U45&gt;0,($M45*(1+'3- Datos generales'!$B$5)^(BB$3-'3- Datos generales'!$B$4))*(U45*((1+'3- Datos generales'!$B$11)^('5-Proyección inversiones'!BB$3-'3- Datos generales'!$B$4+'8 -Datos de referencia'!$B$25))),0)</f>
        <v>0</v>
      </c>
      <c r="BC45" s="20">
        <f>IF(V45&gt;0,($M45*(1+'3- Datos generales'!$B$5)^(BC$3-'3- Datos generales'!$B$4))*(V45*((1+'3- Datos generales'!$B$11)^('5-Proyección inversiones'!BC$3-'3- Datos generales'!$B$4+'8 -Datos de referencia'!$B$25))),0)</f>
        <v>0</v>
      </c>
      <c r="BD45" s="20">
        <f>IF(W45&gt;0,($M45*(1+'3- Datos generales'!$B$5)^(BD$3-'3- Datos generales'!$B$4))*(W45*((1+'3- Datos generales'!$B$11)^('5-Proyección inversiones'!BD$3-'3- Datos generales'!$B$4+'8 -Datos de referencia'!$B$25))),0)</f>
        <v>0</v>
      </c>
      <c r="BE45" s="20">
        <f>IF(X45&gt;0,($M45*(1+'3- Datos generales'!$B$5)^(BE$3-'3- Datos generales'!$B$4))*(X45*((1+'3- Datos generales'!$B$11)^('5-Proyección inversiones'!BE$3-'3- Datos generales'!$B$4+'8 -Datos de referencia'!$B$25))),0)</f>
        <v>0</v>
      </c>
      <c r="BF45" s="20">
        <f>IF(Y45&gt;0,($M45*(1+'3- Datos generales'!$B$5)^(BF$3-'3- Datos generales'!$B$4))*(Y45*((1+'3- Datos generales'!$B$11)^('5-Proyección inversiones'!BF$3-'3- Datos generales'!$B$4+'8 -Datos de referencia'!$B$25))),0)</f>
        <v>0</v>
      </c>
      <c r="BG45" s="155">
        <f>IF(Z45&gt;0,($M45*(1+'3- Datos generales'!$B$5)^(BG$3-'3- Datos generales'!$B$4))*(Z45*((1+'3- Datos generales'!$B$11)^('5-Proyección inversiones'!BG$3-'3- Datos generales'!$B$4+'8 -Datos de referencia'!$B$25))),0)</f>
        <v>0</v>
      </c>
      <c r="BH45" s="23">
        <f>IF(AA45&gt;0,($N45*(1+'3- Datos generales'!$B$5)^(BH$3-'3- Datos generales'!$B$4))*(AA45*((1+'3- Datos generales'!$B$11)^('5-Proyección inversiones'!BH$3-'3- Datos generales'!$B$4+'8 -Datos de referencia'!$B$25))),0)</f>
        <v>0</v>
      </c>
      <c r="BI45" s="20">
        <f>IF(AB45&gt;0,$N45*((1+'3- Datos generales'!$B$5)^(BI$3-'3- Datos generales'!$B$4))*(AB45*((1+'3- Datos generales'!$B$11)^('5-Proyección inversiones'!BI$3-'3- Datos generales'!$B$4+'8 -Datos de referencia'!$B$25))),0)</f>
        <v>0</v>
      </c>
      <c r="BJ45" s="20">
        <f>IF(AC45&gt;0,$N45*((1+'3- Datos generales'!$B$5)^(BJ$3-'3- Datos generales'!$B$4))*(AC45*((1+'3- Datos generales'!$B$11)^('5-Proyección inversiones'!BJ$3-'3- Datos generales'!$B$4+'8 -Datos de referencia'!$B$25))),0)</f>
        <v>0</v>
      </c>
      <c r="BK45" s="20">
        <f>IF(AD45&gt;0,$N45*((1+'3- Datos generales'!$B$5)^(BK$3-'3- Datos generales'!$B$4))*(AD45*((1+'3- Datos generales'!$B$11)^('5-Proyección inversiones'!BK$3-'3- Datos generales'!$B$4+'8 -Datos de referencia'!$B$25))),0)</f>
        <v>0</v>
      </c>
      <c r="BL45" s="20">
        <f>IF(AE45&gt;0,$N45*((1+'3- Datos generales'!$B$5)^(BL$3-'3- Datos generales'!$B$4))*(AE45*((1+'3- Datos generales'!$B$11)^('5-Proyección inversiones'!BL$3-'3- Datos generales'!$B$4+'8 -Datos de referencia'!$B$25))),0)</f>
        <v>0</v>
      </c>
      <c r="BM45" s="20">
        <f>IF(AF45&gt;0,$N45*((1+'3- Datos generales'!$B$5)^(BM$3-'3- Datos generales'!$B$4))*(AF45*((1+'3- Datos generales'!$B$11)^('5-Proyección inversiones'!BM$3-'3- Datos generales'!$B$4+'8 -Datos de referencia'!$B$25))),0)</f>
        <v>0</v>
      </c>
      <c r="BN45" s="20">
        <f>IF(AG45&gt;0,$N45*((1+'3- Datos generales'!$B$5)^(BN$3-'3- Datos generales'!$B$4))*(AG45*((1+'3- Datos generales'!$B$11)^('5-Proyección inversiones'!BN$3-'3- Datos generales'!$B$4+'8 -Datos de referencia'!$B$25))),0)</f>
        <v>0</v>
      </c>
      <c r="BO45" s="20">
        <f>IF(AH45&gt;0,$N45*((1+'3- Datos generales'!$B$5)^(BO$3-'3- Datos generales'!$B$4))*(AH45*((1+'3- Datos generales'!$B$11)^('5-Proyección inversiones'!BO$3-'3- Datos generales'!$B$4+'8 -Datos de referencia'!$B$25))),0)</f>
        <v>0</v>
      </c>
      <c r="BP45" s="20">
        <f>IF(AI45&gt;0,$N45*((1+'3- Datos generales'!$B$5)^(BP$3-'3- Datos generales'!$B$4))*(AI45*((1+'3- Datos generales'!$B$11)^('5-Proyección inversiones'!BP$3-'3- Datos generales'!$B$4+'8 -Datos de referencia'!$B$25))),0)</f>
        <v>0</v>
      </c>
      <c r="BQ45" s="20">
        <f>IF(AJ45&gt;0,$N45*((1+'3- Datos generales'!$B$5)^(BQ$3-'3- Datos generales'!$B$4))*(AJ45*((1+'3- Datos generales'!$B$11)^('5-Proyección inversiones'!BQ$3-'3- Datos generales'!$B$4+'8 -Datos de referencia'!$B$25))),0)</f>
        <v>0</v>
      </c>
      <c r="BR45" s="155">
        <f>IF(AK45&gt;0,$N45*((1+'3- Datos generales'!$B$5)^(BR$3-'3- Datos generales'!$B$4))*(AK45*((1+'3- Datos generales'!$B$11)^('5-Proyección inversiones'!BR$3-'3- Datos generales'!$B$4+'8 -Datos de referencia'!$B$25))),0)</f>
        <v>0</v>
      </c>
      <c r="BS45" s="23">
        <f>IF(AL45&gt;0,AL45*($O45*(1+'3- Datos generales'!$B$5)^(BH$3-'3- Datos generales'!$B$4)),0)</f>
        <v>0</v>
      </c>
      <c r="BT45" s="20">
        <f>IF(AM45&gt;0,AM45*($O45*(1+'3- Datos generales'!$B$5)^(BT$3-'3- Datos generales'!$B$4)),0)</f>
        <v>0</v>
      </c>
      <c r="BU45" s="20">
        <f>IF(AN45&gt;0,AN45*($O45*(1+'3- Datos generales'!$B$5)^(BU$3-'3- Datos generales'!$B$4)),0)</f>
        <v>0</v>
      </c>
      <c r="BV45" s="20">
        <f>IF(AO45&gt;0,AO45*($O45*(1+'3- Datos generales'!$B$5)^(BV$3-'3- Datos generales'!$B$4)),0)</f>
        <v>0</v>
      </c>
      <c r="BW45" s="20">
        <f>IF(AP45&gt;0,AP45*($O45*(1+'3- Datos generales'!$B$5)^(BW$3-'3- Datos generales'!$B$4)),0)</f>
        <v>0</v>
      </c>
      <c r="BX45" s="20">
        <f>IF(AQ45&gt;0,AQ45*($O45*(1+'3- Datos generales'!$B$5)^(BX$3-'3- Datos generales'!$B$4)),0)</f>
        <v>0</v>
      </c>
      <c r="BY45" s="20">
        <f>IF(AR45&gt;0,AR45*($O45*(1+'3- Datos generales'!$B$5)^(BY$3-'3- Datos generales'!$B$4)),0)</f>
        <v>0</v>
      </c>
      <c r="BZ45" s="20">
        <f>IF(AS45&gt;0,AS45*($O45*(1+'3- Datos generales'!$B$5)^(BZ$3-'3- Datos generales'!$B$4)),0)</f>
        <v>0</v>
      </c>
      <c r="CA45" s="20">
        <f>IF(AT45&gt;0,AT45*($O45*(1+'3- Datos generales'!$B$5)^(CA$3-'3- Datos generales'!$B$4)),0)</f>
        <v>0</v>
      </c>
      <c r="CB45" s="20">
        <f>IF(AU45&gt;0,AU45*($O45*(1+'3- Datos generales'!$B$5)^(CB$3-'3- Datos generales'!$B$4)),0)</f>
        <v>0</v>
      </c>
      <c r="CC45" s="155">
        <f>IF(AV45&gt;0,AV45*($O45*(1+'3- Datos generales'!$B$5)^(CC$3-'3- Datos generales'!$B$4)),0)</f>
        <v>0</v>
      </c>
    </row>
    <row r="46" spans="1:81" x14ac:dyDescent="0.25">
      <c r="A46" s="38"/>
      <c r="B46" s="14"/>
      <c r="C46" s="14">
        <f>'4-Registro de activos'!C46</f>
        <v>0</v>
      </c>
      <c r="D46" s="14">
        <f>'4-Registro de activos'!D46</f>
        <v>0</v>
      </c>
      <c r="E46" s="14">
        <f>'4-Registro de activos'!E46</f>
        <v>0</v>
      </c>
      <c r="F46" s="14">
        <f>'4-Registro de activos'!F46</f>
        <v>0</v>
      </c>
      <c r="G46" s="14">
        <f>'4-Registro de activos'!G46</f>
        <v>0</v>
      </c>
      <c r="H46" s="26">
        <f>'4-Registro de activos'!H46</f>
        <v>0</v>
      </c>
      <c r="I46" s="15" t="str">
        <f>'4-Registro de activos'!AV46</f>
        <v>n/a</v>
      </c>
      <c r="J46" s="14" t="str">
        <f>'4-Registro de activos'!AW46</f>
        <v>Bajo Riesgo</v>
      </c>
      <c r="K46" s="14" t="str">
        <f>'4-Registro de activos'!AX46</f>
        <v>n/a</v>
      </c>
      <c r="L46" s="14" t="str">
        <f>'4-Registro de activos'!AY46</f>
        <v>n/a</v>
      </c>
      <c r="M46" s="66">
        <f>IF('4-Registro de activos'!K46="Sistema no mejorado",AVERAGE('3- Datos generales'!$D$20:$D$21),0)</f>
        <v>0</v>
      </c>
      <c r="N46" s="20" t="str">
        <f>IF('4-Registro de activos'!K46="Sistema no mejorado",0,IF('4-Registro de activos'!I46="sin dato","n/a",IF('4-Registro de activos'!I46="otro","n/a",VLOOKUP('4-Registro de activos'!I46,'3- Datos generales'!$A$23:$D$24,4,0))))</f>
        <v>n/a</v>
      </c>
      <c r="O46" s="155" t="str">
        <f>IF('4-Registro de activos'!K46="Sistema no mejorado",0,IF('4-Registro de activos'!I46="sin dato","n/a",IF('4-Registro de activos'!I46="otro","n/a",VLOOKUP('4-Registro de activos'!I46,'3- Datos generales'!$A$26:$D$27,4,0))))</f>
        <v>n/a</v>
      </c>
      <c r="P46" s="22">
        <f>IF('4-Registro de activos'!$AY46="Nueva Construccion",ROUNDUP(('4-Registro de activos'!$G46*'3- Datos generales'!$B$12*(1+'3- Datos generales'!$B$11)^(P$3-'3- Datos generales'!$B$4)),0),0)</f>
        <v>0</v>
      </c>
      <c r="Q46" s="21">
        <f>IF('4-Registro de activos'!$AY46="Nueva Construccion",IF($P46&gt;0,0,ROUNDUP(('4-Registro de activos'!$G46*'3- Datos generales'!$B$12*(1+'3- Datos generales'!$B$11)^(Q$3-'3- Datos generales'!$B$4)),0)),0)</f>
        <v>0</v>
      </c>
      <c r="R46" s="21">
        <f>IF('4-Registro de activos'!$AY46="Nueva Construccion",IF($P46&gt;0,0,ROUNDUP(('4-Registro de activos'!$G46*'3- Datos generales'!$B$12*(1+'3- Datos generales'!$B$11)^(R$3-'3- Datos generales'!$B$4)),0)),0)</f>
        <v>0</v>
      </c>
      <c r="S46" s="21">
        <f>IF('4-Registro de activos'!$AY46="Nueva Construccion",IF($P46&gt;0,0,ROUNDUP(('4-Registro de activos'!$G46*'3- Datos generales'!$B$12*(1+'3- Datos generales'!$B$11)^(S$3-'3- Datos generales'!$B$4)),0)),0)</f>
        <v>0</v>
      </c>
      <c r="T46" s="21">
        <f>IF('4-Registro de activos'!$AY46="Nueva Construccion",IF($P46&gt;0,0,ROUNDUP(('4-Registro de activos'!$G46*'3- Datos generales'!$B$12*(1+'3- Datos generales'!$B$11)^(T$3-'3- Datos generales'!$B$4)),0)),0)</f>
        <v>0</v>
      </c>
      <c r="U46" s="21">
        <f>IF('4-Registro de activos'!$AY46="Nueva Construccion",IF($P46&gt;0,0,ROUNDUP(('4-Registro de activos'!$G46*'3- Datos generales'!$B$12*(1+'3- Datos generales'!$B$11)^(U$3-'3- Datos generales'!$B$4)),0)),0)</f>
        <v>0</v>
      </c>
      <c r="V46" s="21">
        <f>IF('4-Registro de activos'!$AY46="Nueva Construccion",IF($P46&gt;0,0,ROUNDUP(('4-Registro de activos'!$G46*'3- Datos generales'!$B$12*(1+'3- Datos generales'!$B$11)^(V$3-'3- Datos generales'!$B$4)),0)),0)</f>
        <v>0</v>
      </c>
      <c r="W46" s="21">
        <f>IF('4-Registro de activos'!$AY46="Nueva Construccion",IF($P46&gt;0,0,ROUNDUP(('4-Registro de activos'!$G46*'3- Datos generales'!$B$12*(1+'3- Datos generales'!$B$11)^(W$3-'3- Datos generales'!$B$4)),0)),0)</f>
        <v>0</v>
      </c>
      <c r="X46" s="21">
        <f>IF('4-Registro de activos'!$AY46="Nueva Construccion",IF($P46&gt;0,0,ROUNDUP(('4-Registro de activos'!$G46*'3- Datos generales'!$B$12*(1+'3- Datos generales'!$B$11)^(X$3-'3- Datos generales'!$B$4)),0)),0)</f>
        <v>0</v>
      </c>
      <c r="Y46" s="21">
        <f>IF('4-Registro de activos'!$AY46="Nueva Construccion",IF($P46&gt;0,0,ROUNDUP(('4-Registro de activos'!$G46*'3- Datos generales'!$B$12*(1+'3- Datos generales'!$B$11)^(Y$3-'3- Datos generales'!$B$4)),0)),0)</f>
        <v>0</v>
      </c>
      <c r="Z46" s="159">
        <f>IF('4-Registro de activos'!$AY46="Nueva Construccion",IF($P46&gt;0,0,ROUNDUP(('4-Registro de activos'!$G46*'3- Datos generales'!$B$12*(1+'3- Datos generales'!$B$11)^(Z$3-'3- Datos generales'!$B$4)),0)),0)</f>
        <v>0</v>
      </c>
      <c r="AA46" s="22">
        <f>IF('4-Registro de activos'!$AV46&lt;=(AA$3-'3- Datos generales'!$B$4),ROUNDUP(('4-Registro de activos'!$G46*'3- Datos generales'!$B$12*(1+'3- Datos generales'!$B$11)^(AA$3-'3- Datos generales'!$B$4)),0),0)</f>
        <v>0</v>
      </c>
      <c r="AB46" s="21">
        <f>IF('4-Registro de activos'!$AV46=(AB$3-'3- Datos generales'!$B$4),ROUNDUP(('4-Registro de activos'!$G46*'3- Datos generales'!$B$12*(1+'3- Datos generales'!$B$11)^(AB$3-'3- Datos generales'!$B$4)),0),0)</f>
        <v>0</v>
      </c>
      <c r="AC46" s="21">
        <f>IF('4-Registro de activos'!$AV46=(AC$3-'3- Datos generales'!$B$4),ROUNDUP(('4-Registro de activos'!$G46*'3- Datos generales'!$B$12*(1+'3- Datos generales'!$B$11)^(AC$3-'3- Datos generales'!$B$4)),0),0)</f>
        <v>0</v>
      </c>
      <c r="AD46" s="21">
        <f>IF('4-Registro de activos'!$AV46=(AD$3-'3- Datos generales'!$B$4),ROUNDUP(('4-Registro de activos'!$G46*'3- Datos generales'!$B$12*(1+'3- Datos generales'!$B$11)^(AD$3-'3- Datos generales'!$B$4)),0),0)</f>
        <v>0</v>
      </c>
      <c r="AE46" s="21">
        <f>IF('4-Registro de activos'!$AV46=(AE$3-'3- Datos generales'!$B$4),ROUNDUP(('4-Registro de activos'!$G46*'3- Datos generales'!$B$12*(1+'3- Datos generales'!$B$11)^(AE$3-'3- Datos generales'!$B$4)),0),0)</f>
        <v>0</v>
      </c>
      <c r="AF46" s="21">
        <f>IF('4-Registro de activos'!$AV46=(AF$3-'3- Datos generales'!$B$4),ROUNDUP(('4-Registro de activos'!$G46*'3- Datos generales'!$B$12*(1+'3- Datos generales'!$B$11)^(AF$3-'3- Datos generales'!$B$4)),0),0)</f>
        <v>0</v>
      </c>
      <c r="AG46" s="21">
        <f>IF('4-Registro de activos'!$AV46=(AG$3-'3- Datos generales'!$B$4),ROUNDUP(('4-Registro de activos'!$G46*'3- Datos generales'!$B$12*(1+'3- Datos generales'!$B$11)^(AG$3-'3- Datos generales'!$B$4)),0),0)</f>
        <v>0</v>
      </c>
      <c r="AH46" s="21">
        <f>IF('4-Registro de activos'!$AV46=(AH$3-'3- Datos generales'!$B$4),ROUNDUP(('4-Registro de activos'!$G46*'3- Datos generales'!$B$12*(1+'3- Datos generales'!$B$11)^(AH$3-'3- Datos generales'!$B$4)),0),0)</f>
        <v>0</v>
      </c>
      <c r="AI46" s="21">
        <f>IF('4-Registro de activos'!$AV46=(AI$3-'3- Datos generales'!$B$4),ROUNDUP(('4-Registro de activos'!$G46*'3- Datos generales'!$B$12*(1+'3- Datos generales'!$B$11)^(AI$3-'3- Datos generales'!$B$4)),0),0)</f>
        <v>0</v>
      </c>
      <c r="AJ46" s="21">
        <f>IF('4-Registro de activos'!$AV46=(AJ$3-'3- Datos generales'!$B$4),ROUNDUP(('4-Registro de activos'!$G46*'3- Datos generales'!$B$12*(1+'3- Datos generales'!$B$11)^(AJ$3-'3- Datos generales'!$B$4)),0),0)</f>
        <v>0</v>
      </c>
      <c r="AK46" s="159">
        <f>IF('4-Registro de activos'!$AV46=(AK$3-'3- Datos generales'!$B$4),ROUNDUP(('4-Registro de activos'!$G46*'3- Datos generales'!$B$12*(1+'3- Datos generales'!$B$11)^(AK$3-'3- Datos generales'!$B$4)),0),0)</f>
        <v>0</v>
      </c>
      <c r="AL46" s="22">
        <f>IF('4-Registro de activos'!$AV46&lt;=(AL$3-'3- Datos generales'!$B$4),ROUNDUP((('4-Registro de activos'!$H46*'3- Datos generales'!$B$12)*((1+'3- Datos generales'!$B$11)^(AL$3-'3- Datos generales'!$B$4+'8 -Datos de referencia'!$B$25))),0),0)</f>
        <v>0</v>
      </c>
      <c r="AM46" s="21">
        <f>IF('4-Registro de activos'!$AV46=(AM$3-'3- Datos generales'!$B$4),ROUNDUP((('4-Registro de activos'!$H46*'3- Datos generales'!$B$12)*((1+'3- Datos generales'!$B$11)^(AM$3-'3- Datos generales'!$B$4+'8 -Datos de referencia'!$B$25))),0),0)</f>
        <v>0</v>
      </c>
      <c r="AN46" s="21">
        <f>IF('4-Registro de activos'!$AV46=(AN$3-'3- Datos generales'!$B$4),ROUNDUP((('4-Registro de activos'!$H46*'3- Datos generales'!$B$12)*((1+'3- Datos generales'!$B$11)^(AN$3-'3- Datos generales'!$B$4+'8 -Datos de referencia'!$B$25))),0),0)</f>
        <v>0</v>
      </c>
      <c r="AO46" s="21">
        <f>IF('4-Registro de activos'!$AV46=(AO$3-'3- Datos generales'!$B$4),ROUNDUP((('4-Registro de activos'!$H46*'3- Datos generales'!$B$12)*((1+'3- Datos generales'!$B$11)^(AO$3-'3- Datos generales'!$B$4+'8 -Datos de referencia'!$B$25))),0),0)</f>
        <v>0</v>
      </c>
      <c r="AP46" s="21">
        <f>IF('4-Registro de activos'!$AV46=(AP$3-'3- Datos generales'!$B$4),ROUNDUP((('4-Registro de activos'!$H46*'3- Datos generales'!$B$12)*((1+'3- Datos generales'!$B$11)^(AP$3-'3- Datos generales'!$B$4+'8 -Datos de referencia'!$B$25))),0),0)</f>
        <v>0</v>
      </c>
      <c r="AQ46" s="21">
        <f>IF('4-Registro de activos'!$AV46=(AQ$3-'3- Datos generales'!$B$4),ROUNDUP((('4-Registro de activos'!$H46*'3- Datos generales'!$B$12)*((1+'3- Datos generales'!$B$11)^(AQ$3-'3- Datos generales'!$B$4+'8 -Datos de referencia'!$B$25))),0),0)</f>
        <v>0</v>
      </c>
      <c r="AR46" s="21">
        <f>IF('4-Registro de activos'!$AV46=(AR$3-'3- Datos generales'!$B$4),ROUNDUP((('4-Registro de activos'!$H46*'3- Datos generales'!$B$12)*((1+'3- Datos generales'!$B$11)^(AR$3-'3- Datos generales'!$B$4+'8 -Datos de referencia'!$B$25))),0),0)</f>
        <v>0</v>
      </c>
      <c r="AS46" s="21">
        <f>IF('4-Registro de activos'!$AV46=(AS$3-'3- Datos generales'!$B$4),ROUNDUP((('4-Registro de activos'!$H46*'3- Datos generales'!$B$12)*((1+'3- Datos generales'!$B$11)^(AS$3-'3- Datos generales'!$B$4+'8 -Datos de referencia'!$B$25))),0),0)</f>
        <v>0</v>
      </c>
      <c r="AT46" s="21">
        <f>IF('4-Registro de activos'!$AV46=(AT$3-'3- Datos generales'!$B$4),ROUNDUP((('4-Registro de activos'!$H46*'3- Datos generales'!$B$12)*((1+'3- Datos generales'!$B$11)^(AT$3-'3- Datos generales'!$B$4+'8 -Datos de referencia'!$B$25))),0),0)</f>
        <v>0</v>
      </c>
      <c r="AU46" s="21">
        <f>IF('4-Registro de activos'!$AV46=(AU$3-'3- Datos generales'!$B$4),ROUNDUP((('4-Registro de activos'!$H46*'3- Datos generales'!$B$12)*((1+'3- Datos generales'!$B$11)^(AU$3-'3- Datos generales'!$B$4+'8 -Datos de referencia'!$B$25))),0),0)</f>
        <v>0</v>
      </c>
      <c r="AV46" s="159">
        <f>IF('4-Registro de activos'!$AV46=(AV$3-'3- Datos generales'!$B$4),ROUNDUP((('4-Registro de activos'!$H46*'3- Datos generales'!$B$12)*((1+'3- Datos generales'!$B$11)^(AV$3-'3- Datos generales'!$B$4+'8 -Datos de referencia'!$B$25))),0),0)</f>
        <v>0</v>
      </c>
      <c r="AW46" s="23">
        <f>IF(P46&gt;0,($M46*(1+'3- Datos generales'!$B$5)^('5-Proyección inversiones'!AW$3-'3- Datos generales'!$B$4))*(P46*((1+'3- Datos generales'!$B$11)^(AW$3-'3- Datos generales'!$B$4+'8 -Datos de referencia'!$B$25))),0)</f>
        <v>0</v>
      </c>
      <c r="AX46" s="20">
        <f>IF(Q46&gt;0,($M46*(1+'3- Datos generales'!$B$5)^(AX$3-'3- Datos generales'!$B$4))*(Q46*((1+'3- Datos generales'!$B$11)^('5-Proyección inversiones'!AX$3-'3- Datos generales'!$B$4+'8 -Datos de referencia'!$B$25))),0)</f>
        <v>0</v>
      </c>
      <c r="AY46" s="20">
        <f>IF(R46&gt;0,($M46*(1+'3- Datos generales'!$B$5)^(AY$3-'3- Datos generales'!$B$4))*(R46*((1+'3- Datos generales'!$B$11)^('5-Proyección inversiones'!AY$3-'3- Datos generales'!$B$4+'8 -Datos de referencia'!$B$25))),0)</f>
        <v>0</v>
      </c>
      <c r="AZ46" s="20">
        <f>IF(S46&gt;0,($M46*(1+'3- Datos generales'!$B$5)^(AZ$3-'3- Datos generales'!$B$4))*(S46*((1+'3- Datos generales'!$B$11)^('5-Proyección inversiones'!AZ$3-'3- Datos generales'!$B$4+'8 -Datos de referencia'!$B$25))),0)</f>
        <v>0</v>
      </c>
      <c r="BA46" s="20">
        <f>IF(T46&gt;0,($M46*(1+'3- Datos generales'!$B$5)^(BA$3-'3- Datos generales'!$B$4))*(T46*((1+'3- Datos generales'!$B$11)^('5-Proyección inversiones'!BA$3-'3- Datos generales'!$B$4+'8 -Datos de referencia'!$B$25))),0)</f>
        <v>0</v>
      </c>
      <c r="BB46" s="20">
        <f>IF(U46&gt;0,($M46*(1+'3- Datos generales'!$B$5)^(BB$3-'3- Datos generales'!$B$4))*(U46*((1+'3- Datos generales'!$B$11)^('5-Proyección inversiones'!BB$3-'3- Datos generales'!$B$4+'8 -Datos de referencia'!$B$25))),0)</f>
        <v>0</v>
      </c>
      <c r="BC46" s="20">
        <f>IF(V46&gt;0,($M46*(1+'3- Datos generales'!$B$5)^(BC$3-'3- Datos generales'!$B$4))*(V46*((1+'3- Datos generales'!$B$11)^('5-Proyección inversiones'!BC$3-'3- Datos generales'!$B$4+'8 -Datos de referencia'!$B$25))),0)</f>
        <v>0</v>
      </c>
      <c r="BD46" s="20">
        <f>IF(W46&gt;0,($M46*(1+'3- Datos generales'!$B$5)^(BD$3-'3- Datos generales'!$B$4))*(W46*((1+'3- Datos generales'!$B$11)^('5-Proyección inversiones'!BD$3-'3- Datos generales'!$B$4+'8 -Datos de referencia'!$B$25))),0)</f>
        <v>0</v>
      </c>
      <c r="BE46" s="20">
        <f>IF(X46&gt;0,($M46*(1+'3- Datos generales'!$B$5)^(BE$3-'3- Datos generales'!$B$4))*(X46*((1+'3- Datos generales'!$B$11)^('5-Proyección inversiones'!BE$3-'3- Datos generales'!$B$4+'8 -Datos de referencia'!$B$25))),0)</f>
        <v>0</v>
      </c>
      <c r="BF46" s="20">
        <f>IF(Y46&gt;0,($M46*(1+'3- Datos generales'!$B$5)^(BF$3-'3- Datos generales'!$B$4))*(Y46*((1+'3- Datos generales'!$B$11)^('5-Proyección inversiones'!BF$3-'3- Datos generales'!$B$4+'8 -Datos de referencia'!$B$25))),0)</f>
        <v>0</v>
      </c>
      <c r="BG46" s="155">
        <f>IF(Z46&gt;0,($M46*(1+'3- Datos generales'!$B$5)^(BG$3-'3- Datos generales'!$B$4))*(Z46*((1+'3- Datos generales'!$B$11)^('5-Proyección inversiones'!BG$3-'3- Datos generales'!$B$4+'8 -Datos de referencia'!$B$25))),0)</f>
        <v>0</v>
      </c>
      <c r="BH46" s="23">
        <f>IF(AA46&gt;0,($N46*(1+'3- Datos generales'!$B$5)^(BH$3-'3- Datos generales'!$B$4))*(AA46*((1+'3- Datos generales'!$B$11)^('5-Proyección inversiones'!BH$3-'3- Datos generales'!$B$4+'8 -Datos de referencia'!$B$25))),0)</f>
        <v>0</v>
      </c>
      <c r="BI46" s="20">
        <f>IF(AB46&gt;0,$N46*((1+'3- Datos generales'!$B$5)^(BI$3-'3- Datos generales'!$B$4))*(AB46*((1+'3- Datos generales'!$B$11)^('5-Proyección inversiones'!BI$3-'3- Datos generales'!$B$4+'8 -Datos de referencia'!$B$25))),0)</f>
        <v>0</v>
      </c>
      <c r="BJ46" s="20">
        <f>IF(AC46&gt;0,$N46*((1+'3- Datos generales'!$B$5)^(BJ$3-'3- Datos generales'!$B$4))*(AC46*((1+'3- Datos generales'!$B$11)^('5-Proyección inversiones'!BJ$3-'3- Datos generales'!$B$4+'8 -Datos de referencia'!$B$25))),0)</f>
        <v>0</v>
      </c>
      <c r="BK46" s="20">
        <f>IF(AD46&gt;0,$N46*((1+'3- Datos generales'!$B$5)^(BK$3-'3- Datos generales'!$B$4))*(AD46*((1+'3- Datos generales'!$B$11)^('5-Proyección inversiones'!BK$3-'3- Datos generales'!$B$4+'8 -Datos de referencia'!$B$25))),0)</f>
        <v>0</v>
      </c>
      <c r="BL46" s="20">
        <f>IF(AE46&gt;0,$N46*((1+'3- Datos generales'!$B$5)^(BL$3-'3- Datos generales'!$B$4))*(AE46*((1+'3- Datos generales'!$B$11)^('5-Proyección inversiones'!BL$3-'3- Datos generales'!$B$4+'8 -Datos de referencia'!$B$25))),0)</f>
        <v>0</v>
      </c>
      <c r="BM46" s="20">
        <f>IF(AF46&gt;0,$N46*((1+'3- Datos generales'!$B$5)^(BM$3-'3- Datos generales'!$B$4))*(AF46*((1+'3- Datos generales'!$B$11)^('5-Proyección inversiones'!BM$3-'3- Datos generales'!$B$4+'8 -Datos de referencia'!$B$25))),0)</f>
        <v>0</v>
      </c>
      <c r="BN46" s="20">
        <f>IF(AG46&gt;0,$N46*((1+'3- Datos generales'!$B$5)^(BN$3-'3- Datos generales'!$B$4))*(AG46*((1+'3- Datos generales'!$B$11)^('5-Proyección inversiones'!BN$3-'3- Datos generales'!$B$4+'8 -Datos de referencia'!$B$25))),0)</f>
        <v>0</v>
      </c>
      <c r="BO46" s="20">
        <f>IF(AH46&gt;0,$N46*((1+'3- Datos generales'!$B$5)^(BO$3-'3- Datos generales'!$B$4))*(AH46*((1+'3- Datos generales'!$B$11)^('5-Proyección inversiones'!BO$3-'3- Datos generales'!$B$4+'8 -Datos de referencia'!$B$25))),0)</f>
        <v>0</v>
      </c>
      <c r="BP46" s="20">
        <f>IF(AI46&gt;0,$N46*((1+'3- Datos generales'!$B$5)^(BP$3-'3- Datos generales'!$B$4))*(AI46*((1+'3- Datos generales'!$B$11)^('5-Proyección inversiones'!BP$3-'3- Datos generales'!$B$4+'8 -Datos de referencia'!$B$25))),0)</f>
        <v>0</v>
      </c>
      <c r="BQ46" s="20">
        <f>IF(AJ46&gt;0,$N46*((1+'3- Datos generales'!$B$5)^(BQ$3-'3- Datos generales'!$B$4))*(AJ46*((1+'3- Datos generales'!$B$11)^('5-Proyección inversiones'!BQ$3-'3- Datos generales'!$B$4+'8 -Datos de referencia'!$B$25))),0)</f>
        <v>0</v>
      </c>
      <c r="BR46" s="155">
        <f>IF(AK46&gt;0,$N46*((1+'3- Datos generales'!$B$5)^(BR$3-'3- Datos generales'!$B$4))*(AK46*((1+'3- Datos generales'!$B$11)^('5-Proyección inversiones'!BR$3-'3- Datos generales'!$B$4+'8 -Datos de referencia'!$B$25))),0)</f>
        <v>0</v>
      </c>
      <c r="BS46" s="23">
        <f>IF(AL46&gt;0,AL46*($O46*(1+'3- Datos generales'!$B$5)^(BH$3-'3- Datos generales'!$B$4)),0)</f>
        <v>0</v>
      </c>
      <c r="BT46" s="20">
        <f>IF(AM46&gt;0,AM46*($O46*(1+'3- Datos generales'!$B$5)^(BT$3-'3- Datos generales'!$B$4)),0)</f>
        <v>0</v>
      </c>
      <c r="BU46" s="20">
        <f>IF(AN46&gt;0,AN46*($O46*(1+'3- Datos generales'!$B$5)^(BU$3-'3- Datos generales'!$B$4)),0)</f>
        <v>0</v>
      </c>
      <c r="BV46" s="20">
        <f>IF(AO46&gt;0,AO46*($O46*(1+'3- Datos generales'!$B$5)^(BV$3-'3- Datos generales'!$B$4)),0)</f>
        <v>0</v>
      </c>
      <c r="BW46" s="20">
        <f>IF(AP46&gt;0,AP46*($O46*(1+'3- Datos generales'!$B$5)^(BW$3-'3- Datos generales'!$B$4)),0)</f>
        <v>0</v>
      </c>
      <c r="BX46" s="20">
        <f>IF(AQ46&gt;0,AQ46*($O46*(1+'3- Datos generales'!$B$5)^(BX$3-'3- Datos generales'!$B$4)),0)</f>
        <v>0</v>
      </c>
      <c r="BY46" s="20">
        <f>IF(AR46&gt;0,AR46*($O46*(1+'3- Datos generales'!$B$5)^(BY$3-'3- Datos generales'!$B$4)),0)</f>
        <v>0</v>
      </c>
      <c r="BZ46" s="20">
        <f>IF(AS46&gt;0,AS46*($O46*(1+'3- Datos generales'!$B$5)^(BZ$3-'3- Datos generales'!$B$4)),0)</f>
        <v>0</v>
      </c>
      <c r="CA46" s="20">
        <f>IF(AT46&gt;0,AT46*($O46*(1+'3- Datos generales'!$B$5)^(CA$3-'3- Datos generales'!$B$4)),0)</f>
        <v>0</v>
      </c>
      <c r="CB46" s="20">
        <f>IF(AU46&gt;0,AU46*($O46*(1+'3- Datos generales'!$B$5)^(CB$3-'3- Datos generales'!$B$4)),0)</f>
        <v>0</v>
      </c>
      <c r="CC46" s="155">
        <f>IF(AV46&gt;0,AV46*($O46*(1+'3- Datos generales'!$B$5)^(CC$3-'3- Datos generales'!$B$4)),0)</f>
        <v>0</v>
      </c>
    </row>
    <row r="47" spans="1:81" x14ac:dyDescent="0.25">
      <c r="A47" s="38"/>
      <c r="B47" s="14"/>
      <c r="C47" s="14">
        <f>'4-Registro de activos'!C47</f>
        <v>0</v>
      </c>
      <c r="D47" s="14">
        <f>'4-Registro de activos'!D47</f>
        <v>0</v>
      </c>
      <c r="E47" s="14">
        <f>'4-Registro de activos'!E47</f>
        <v>0</v>
      </c>
      <c r="F47" s="14">
        <f>'4-Registro de activos'!F47</f>
        <v>0</v>
      </c>
      <c r="G47" s="14">
        <f>'4-Registro de activos'!G47</f>
        <v>0</v>
      </c>
      <c r="H47" s="26">
        <f>'4-Registro de activos'!H47</f>
        <v>0</v>
      </c>
      <c r="I47" s="15" t="str">
        <f>'4-Registro de activos'!AV47</f>
        <v>n/a</v>
      </c>
      <c r="J47" s="14" t="str">
        <f>'4-Registro de activos'!AW47</f>
        <v>Bajo Riesgo</v>
      </c>
      <c r="K47" s="14" t="str">
        <f>'4-Registro de activos'!AX47</f>
        <v>n/a</v>
      </c>
      <c r="L47" s="14" t="str">
        <f>'4-Registro de activos'!AY47</f>
        <v>n/a</v>
      </c>
      <c r="M47" s="66">
        <f>IF('4-Registro de activos'!K47="Sistema no mejorado",AVERAGE('3- Datos generales'!$D$20:$D$21),0)</f>
        <v>0</v>
      </c>
      <c r="N47" s="20" t="str">
        <f>IF('4-Registro de activos'!K47="Sistema no mejorado",0,IF('4-Registro de activos'!I47="sin dato","n/a",IF('4-Registro de activos'!I47="otro","n/a",VLOOKUP('4-Registro de activos'!I47,'3- Datos generales'!$A$23:$D$24,4,0))))</f>
        <v>n/a</v>
      </c>
      <c r="O47" s="155" t="str">
        <f>IF('4-Registro de activos'!K47="Sistema no mejorado",0,IF('4-Registro de activos'!I47="sin dato","n/a",IF('4-Registro de activos'!I47="otro","n/a",VLOOKUP('4-Registro de activos'!I47,'3- Datos generales'!$A$26:$D$27,4,0))))</f>
        <v>n/a</v>
      </c>
      <c r="P47" s="22">
        <f>IF('4-Registro de activos'!$AY47="Nueva Construccion",ROUNDUP(('4-Registro de activos'!$G47*'3- Datos generales'!$B$12*(1+'3- Datos generales'!$B$11)^(P$3-'3- Datos generales'!$B$4)),0),0)</f>
        <v>0</v>
      </c>
      <c r="Q47" s="21">
        <f>IF('4-Registro de activos'!$AY47="Nueva Construccion",IF($P47&gt;0,0,ROUNDUP(('4-Registro de activos'!$G47*'3- Datos generales'!$B$12*(1+'3- Datos generales'!$B$11)^(Q$3-'3- Datos generales'!$B$4)),0)),0)</f>
        <v>0</v>
      </c>
      <c r="R47" s="21">
        <f>IF('4-Registro de activos'!$AY47="Nueva Construccion",IF($P47&gt;0,0,ROUNDUP(('4-Registro de activos'!$G47*'3- Datos generales'!$B$12*(1+'3- Datos generales'!$B$11)^(R$3-'3- Datos generales'!$B$4)),0)),0)</f>
        <v>0</v>
      </c>
      <c r="S47" s="21">
        <f>IF('4-Registro de activos'!$AY47="Nueva Construccion",IF($P47&gt;0,0,ROUNDUP(('4-Registro de activos'!$G47*'3- Datos generales'!$B$12*(1+'3- Datos generales'!$B$11)^(S$3-'3- Datos generales'!$B$4)),0)),0)</f>
        <v>0</v>
      </c>
      <c r="T47" s="21">
        <f>IF('4-Registro de activos'!$AY47="Nueva Construccion",IF($P47&gt;0,0,ROUNDUP(('4-Registro de activos'!$G47*'3- Datos generales'!$B$12*(1+'3- Datos generales'!$B$11)^(T$3-'3- Datos generales'!$B$4)),0)),0)</f>
        <v>0</v>
      </c>
      <c r="U47" s="21">
        <f>IF('4-Registro de activos'!$AY47="Nueva Construccion",IF($P47&gt;0,0,ROUNDUP(('4-Registro de activos'!$G47*'3- Datos generales'!$B$12*(1+'3- Datos generales'!$B$11)^(U$3-'3- Datos generales'!$B$4)),0)),0)</f>
        <v>0</v>
      </c>
      <c r="V47" s="21">
        <f>IF('4-Registro de activos'!$AY47="Nueva Construccion",IF($P47&gt;0,0,ROUNDUP(('4-Registro de activos'!$G47*'3- Datos generales'!$B$12*(1+'3- Datos generales'!$B$11)^(V$3-'3- Datos generales'!$B$4)),0)),0)</f>
        <v>0</v>
      </c>
      <c r="W47" s="21">
        <f>IF('4-Registro de activos'!$AY47="Nueva Construccion",IF($P47&gt;0,0,ROUNDUP(('4-Registro de activos'!$G47*'3- Datos generales'!$B$12*(1+'3- Datos generales'!$B$11)^(W$3-'3- Datos generales'!$B$4)),0)),0)</f>
        <v>0</v>
      </c>
      <c r="X47" s="21">
        <f>IF('4-Registro de activos'!$AY47="Nueva Construccion",IF($P47&gt;0,0,ROUNDUP(('4-Registro de activos'!$G47*'3- Datos generales'!$B$12*(1+'3- Datos generales'!$B$11)^(X$3-'3- Datos generales'!$B$4)),0)),0)</f>
        <v>0</v>
      </c>
      <c r="Y47" s="21">
        <f>IF('4-Registro de activos'!$AY47="Nueva Construccion",IF($P47&gt;0,0,ROUNDUP(('4-Registro de activos'!$G47*'3- Datos generales'!$B$12*(1+'3- Datos generales'!$B$11)^(Y$3-'3- Datos generales'!$B$4)),0)),0)</f>
        <v>0</v>
      </c>
      <c r="Z47" s="159">
        <f>IF('4-Registro de activos'!$AY47="Nueva Construccion",IF($P47&gt;0,0,ROUNDUP(('4-Registro de activos'!$G47*'3- Datos generales'!$B$12*(1+'3- Datos generales'!$B$11)^(Z$3-'3- Datos generales'!$B$4)),0)),0)</f>
        <v>0</v>
      </c>
      <c r="AA47" s="22">
        <f>IF('4-Registro de activos'!$AV47&lt;=(AA$3-'3- Datos generales'!$B$4),ROUNDUP(('4-Registro de activos'!$G47*'3- Datos generales'!$B$12*(1+'3- Datos generales'!$B$11)^(AA$3-'3- Datos generales'!$B$4)),0),0)</f>
        <v>0</v>
      </c>
      <c r="AB47" s="21">
        <f>IF('4-Registro de activos'!$AV47=(AB$3-'3- Datos generales'!$B$4),ROUNDUP(('4-Registro de activos'!$G47*'3- Datos generales'!$B$12*(1+'3- Datos generales'!$B$11)^(AB$3-'3- Datos generales'!$B$4)),0),0)</f>
        <v>0</v>
      </c>
      <c r="AC47" s="21">
        <f>IF('4-Registro de activos'!$AV47=(AC$3-'3- Datos generales'!$B$4),ROUNDUP(('4-Registro de activos'!$G47*'3- Datos generales'!$B$12*(1+'3- Datos generales'!$B$11)^(AC$3-'3- Datos generales'!$B$4)),0),0)</f>
        <v>0</v>
      </c>
      <c r="AD47" s="21">
        <f>IF('4-Registro de activos'!$AV47=(AD$3-'3- Datos generales'!$B$4),ROUNDUP(('4-Registro de activos'!$G47*'3- Datos generales'!$B$12*(1+'3- Datos generales'!$B$11)^(AD$3-'3- Datos generales'!$B$4)),0),0)</f>
        <v>0</v>
      </c>
      <c r="AE47" s="21">
        <f>IF('4-Registro de activos'!$AV47=(AE$3-'3- Datos generales'!$B$4),ROUNDUP(('4-Registro de activos'!$G47*'3- Datos generales'!$B$12*(1+'3- Datos generales'!$B$11)^(AE$3-'3- Datos generales'!$B$4)),0),0)</f>
        <v>0</v>
      </c>
      <c r="AF47" s="21">
        <f>IF('4-Registro de activos'!$AV47=(AF$3-'3- Datos generales'!$B$4),ROUNDUP(('4-Registro de activos'!$G47*'3- Datos generales'!$B$12*(1+'3- Datos generales'!$B$11)^(AF$3-'3- Datos generales'!$B$4)),0),0)</f>
        <v>0</v>
      </c>
      <c r="AG47" s="21">
        <f>IF('4-Registro de activos'!$AV47=(AG$3-'3- Datos generales'!$B$4),ROUNDUP(('4-Registro de activos'!$G47*'3- Datos generales'!$B$12*(1+'3- Datos generales'!$B$11)^(AG$3-'3- Datos generales'!$B$4)),0),0)</f>
        <v>0</v>
      </c>
      <c r="AH47" s="21">
        <f>IF('4-Registro de activos'!$AV47=(AH$3-'3- Datos generales'!$B$4),ROUNDUP(('4-Registro de activos'!$G47*'3- Datos generales'!$B$12*(1+'3- Datos generales'!$B$11)^(AH$3-'3- Datos generales'!$B$4)),0),0)</f>
        <v>0</v>
      </c>
      <c r="AI47" s="21">
        <f>IF('4-Registro de activos'!$AV47=(AI$3-'3- Datos generales'!$B$4),ROUNDUP(('4-Registro de activos'!$G47*'3- Datos generales'!$B$12*(1+'3- Datos generales'!$B$11)^(AI$3-'3- Datos generales'!$B$4)),0),0)</f>
        <v>0</v>
      </c>
      <c r="AJ47" s="21">
        <f>IF('4-Registro de activos'!$AV47=(AJ$3-'3- Datos generales'!$B$4),ROUNDUP(('4-Registro de activos'!$G47*'3- Datos generales'!$B$12*(1+'3- Datos generales'!$B$11)^(AJ$3-'3- Datos generales'!$B$4)),0),0)</f>
        <v>0</v>
      </c>
      <c r="AK47" s="159">
        <f>IF('4-Registro de activos'!$AV47=(AK$3-'3- Datos generales'!$B$4),ROUNDUP(('4-Registro de activos'!$G47*'3- Datos generales'!$B$12*(1+'3- Datos generales'!$B$11)^(AK$3-'3- Datos generales'!$B$4)),0),0)</f>
        <v>0</v>
      </c>
      <c r="AL47" s="22">
        <f>IF('4-Registro de activos'!$AV47&lt;=(AL$3-'3- Datos generales'!$B$4),ROUNDUP((('4-Registro de activos'!$H47*'3- Datos generales'!$B$12)*((1+'3- Datos generales'!$B$11)^(AL$3-'3- Datos generales'!$B$4+'8 -Datos de referencia'!$B$25))),0),0)</f>
        <v>0</v>
      </c>
      <c r="AM47" s="21">
        <f>IF('4-Registro de activos'!$AV47=(AM$3-'3- Datos generales'!$B$4),ROUNDUP((('4-Registro de activos'!$H47*'3- Datos generales'!$B$12)*((1+'3- Datos generales'!$B$11)^(AM$3-'3- Datos generales'!$B$4+'8 -Datos de referencia'!$B$25))),0),0)</f>
        <v>0</v>
      </c>
      <c r="AN47" s="21">
        <f>IF('4-Registro de activos'!$AV47=(AN$3-'3- Datos generales'!$B$4),ROUNDUP((('4-Registro de activos'!$H47*'3- Datos generales'!$B$12)*((1+'3- Datos generales'!$B$11)^(AN$3-'3- Datos generales'!$B$4+'8 -Datos de referencia'!$B$25))),0),0)</f>
        <v>0</v>
      </c>
      <c r="AO47" s="21">
        <f>IF('4-Registro de activos'!$AV47=(AO$3-'3- Datos generales'!$B$4),ROUNDUP((('4-Registro de activos'!$H47*'3- Datos generales'!$B$12)*((1+'3- Datos generales'!$B$11)^(AO$3-'3- Datos generales'!$B$4+'8 -Datos de referencia'!$B$25))),0),0)</f>
        <v>0</v>
      </c>
      <c r="AP47" s="21">
        <f>IF('4-Registro de activos'!$AV47=(AP$3-'3- Datos generales'!$B$4),ROUNDUP((('4-Registro de activos'!$H47*'3- Datos generales'!$B$12)*((1+'3- Datos generales'!$B$11)^(AP$3-'3- Datos generales'!$B$4+'8 -Datos de referencia'!$B$25))),0),0)</f>
        <v>0</v>
      </c>
      <c r="AQ47" s="21">
        <f>IF('4-Registro de activos'!$AV47=(AQ$3-'3- Datos generales'!$B$4),ROUNDUP((('4-Registro de activos'!$H47*'3- Datos generales'!$B$12)*((1+'3- Datos generales'!$B$11)^(AQ$3-'3- Datos generales'!$B$4+'8 -Datos de referencia'!$B$25))),0),0)</f>
        <v>0</v>
      </c>
      <c r="AR47" s="21">
        <f>IF('4-Registro de activos'!$AV47=(AR$3-'3- Datos generales'!$B$4),ROUNDUP((('4-Registro de activos'!$H47*'3- Datos generales'!$B$12)*((1+'3- Datos generales'!$B$11)^(AR$3-'3- Datos generales'!$B$4+'8 -Datos de referencia'!$B$25))),0),0)</f>
        <v>0</v>
      </c>
      <c r="AS47" s="21">
        <f>IF('4-Registro de activos'!$AV47=(AS$3-'3- Datos generales'!$B$4),ROUNDUP((('4-Registro de activos'!$H47*'3- Datos generales'!$B$12)*((1+'3- Datos generales'!$B$11)^(AS$3-'3- Datos generales'!$B$4+'8 -Datos de referencia'!$B$25))),0),0)</f>
        <v>0</v>
      </c>
      <c r="AT47" s="21">
        <f>IF('4-Registro de activos'!$AV47=(AT$3-'3- Datos generales'!$B$4),ROUNDUP((('4-Registro de activos'!$H47*'3- Datos generales'!$B$12)*((1+'3- Datos generales'!$B$11)^(AT$3-'3- Datos generales'!$B$4+'8 -Datos de referencia'!$B$25))),0),0)</f>
        <v>0</v>
      </c>
      <c r="AU47" s="21">
        <f>IF('4-Registro de activos'!$AV47=(AU$3-'3- Datos generales'!$B$4),ROUNDUP((('4-Registro de activos'!$H47*'3- Datos generales'!$B$12)*((1+'3- Datos generales'!$B$11)^(AU$3-'3- Datos generales'!$B$4+'8 -Datos de referencia'!$B$25))),0),0)</f>
        <v>0</v>
      </c>
      <c r="AV47" s="159">
        <f>IF('4-Registro de activos'!$AV47=(AV$3-'3- Datos generales'!$B$4),ROUNDUP((('4-Registro de activos'!$H47*'3- Datos generales'!$B$12)*((1+'3- Datos generales'!$B$11)^(AV$3-'3- Datos generales'!$B$4+'8 -Datos de referencia'!$B$25))),0),0)</f>
        <v>0</v>
      </c>
      <c r="AW47" s="23">
        <f>IF(P47&gt;0,($M47*(1+'3- Datos generales'!$B$5)^('5-Proyección inversiones'!AW$3-'3- Datos generales'!$B$4))*(P47*((1+'3- Datos generales'!$B$11)^(AW$3-'3- Datos generales'!$B$4+'8 -Datos de referencia'!$B$25))),0)</f>
        <v>0</v>
      </c>
      <c r="AX47" s="20">
        <f>IF(Q47&gt;0,($M47*(1+'3- Datos generales'!$B$5)^(AX$3-'3- Datos generales'!$B$4))*(Q47*((1+'3- Datos generales'!$B$11)^('5-Proyección inversiones'!AX$3-'3- Datos generales'!$B$4+'8 -Datos de referencia'!$B$25))),0)</f>
        <v>0</v>
      </c>
      <c r="AY47" s="20">
        <f>IF(R47&gt;0,($M47*(1+'3- Datos generales'!$B$5)^(AY$3-'3- Datos generales'!$B$4))*(R47*((1+'3- Datos generales'!$B$11)^('5-Proyección inversiones'!AY$3-'3- Datos generales'!$B$4+'8 -Datos de referencia'!$B$25))),0)</f>
        <v>0</v>
      </c>
      <c r="AZ47" s="20">
        <f>IF(S47&gt;0,($M47*(1+'3- Datos generales'!$B$5)^(AZ$3-'3- Datos generales'!$B$4))*(S47*((1+'3- Datos generales'!$B$11)^('5-Proyección inversiones'!AZ$3-'3- Datos generales'!$B$4+'8 -Datos de referencia'!$B$25))),0)</f>
        <v>0</v>
      </c>
      <c r="BA47" s="20">
        <f>IF(T47&gt;0,($M47*(1+'3- Datos generales'!$B$5)^(BA$3-'3- Datos generales'!$B$4))*(T47*((1+'3- Datos generales'!$B$11)^('5-Proyección inversiones'!BA$3-'3- Datos generales'!$B$4+'8 -Datos de referencia'!$B$25))),0)</f>
        <v>0</v>
      </c>
      <c r="BB47" s="20">
        <f>IF(U47&gt;0,($M47*(1+'3- Datos generales'!$B$5)^(BB$3-'3- Datos generales'!$B$4))*(U47*((1+'3- Datos generales'!$B$11)^('5-Proyección inversiones'!BB$3-'3- Datos generales'!$B$4+'8 -Datos de referencia'!$B$25))),0)</f>
        <v>0</v>
      </c>
      <c r="BC47" s="20">
        <f>IF(V47&gt;0,($M47*(1+'3- Datos generales'!$B$5)^(BC$3-'3- Datos generales'!$B$4))*(V47*((1+'3- Datos generales'!$B$11)^('5-Proyección inversiones'!BC$3-'3- Datos generales'!$B$4+'8 -Datos de referencia'!$B$25))),0)</f>
        <v>0</v>
      </c>
      <c r="BD47" s="20">
        <f>IF(W47&gt;0,($M47*(1+'3- Datos generales'!$B$5)^(BD$3-'3- Datos generales'!$B$4))*(W47*((1+'3- Datos generales'!$B$11)^('5-Proyección inversiones'!BD$3-'3- Datos generales'!$B$4+'8 -Datos de referencia'!$B$25))),0)</f>
        <v>0</v>
      </c>
      <c r="BE47" s="20">
        <f>IF(X47&gt;0,($M47*(1+'3- Datos generales'!$B$5)^(BE$3-'3- Datos generales'!$B$4))*(X47*((1+'3- Datos generales'!$B$11)^('5-Proyección inversiones'!BE$3-'3- Datos generales'!$B$4+'8 -Datos de referencia'!$B$25))),0)</f>
        <v>0</v>
      </c>
      <c r="BF47" s="20">
        <f>IF(Y47&gt;0,($M47*(1+'3- Datos generales'!$B$5)^(BF$3-'3- Datos generales'!$B$4))*(Y47*((1+'3- Datos generales'!$B$11)^('5-Proyección inversiones'!BF$3-'3- Datos generales'!$B$4+'8 -Datos de referencia'!$B$25))),0)</f>
        <v>0</v>
      </c>
      <c r="BG47" s="155">
        <f>IF(Z47&gt;0,($M47*(1+'3- Datos generales'!$B$5)^(BG$3-'3- Datos generales'!$B$4))*(Z47*((1+'3- Datos generales'!$B$11)^('5-Proyección inversiones'!BG$3-'3- Datos generales'!$B$4+'8 -Datos de referencia'!$B$25))),0)</f>
        <v>0</v>
      </c>
      <c r="BH47" s="23">
        <f>IF(AA47&gt;0,($N47*(1+'3- Datos generales'!$B$5)^(BH$3-'3- Datos generales'!$B$4))*(AA47*((1+'3- Datos generales'!$B$11)^('5-Proyección inversiones'!BH$3-'3- Datos generales'!$B$4+'8 -Datos de referencia'!$B$25))),0)</f>
        <v>0</v>
      </c>
      <c r="BI47" s="20">
        <f>IF(AB47&gt;0,$N47*((1+'3- Datos generales'!$B$5)^(BI$3-'3- Datos generales'!$B$4))*(AB47*((1+'3- Datos generales'!$B$11)^('5-Proyección inversiones'!BI$3-'3- Datos generales'!$B$4+'8 -Datos de referencia'!$B$25))),0)</f>
        <v>0</v>
      </c>
      <c r="BJ47" s="20">
        <f>IF(AC47&gt;0,$N47*((1+'3- Datos generales'!$B$5)^(BJ$3-'3- Datos generales'!$B$4))*(AC47*((1+'3- Datos generales'!$B$11)^('5-Proyección inversiones'!BJ$3-'3- Datos generales'!$B$4+'8 -Datos de referencia'!$B$25))),0)</f>
        <v>0</v>
      </c>
      <c r="BK47" s="20">
        <f>IF(AD47&gt;0,$N47*((1+'3- Datos generales'!$B$5)^(BK$3-'3- Datos generales'!$B$4))*(AD47*((1+'3- Datos generales'!$B$11)^('5-Proyección inversiones'!BK$3-'3- Datos generales'!$B$4+'8 -Datos de referencia'!$B$25))),0)</f>
        <v>0</v>
      </c>
      <c r="BL47" s="20">
        <f>IF(AE47&gt;0,$N47*((1+'3- Datos generales'!$B$5)^(BL$3-'3- Datos generales'!$B$4))*(AE47*((1+'3- Datos generales'!$B$11)^('5-Proyección inversiones'!BL$3-'3- Datos generales'!$B$4+'8 -Datos de referencia'!$B$25))),0)</f>
        <v>0</v>
      </c>
      <c r="BM47" s="20">
        <f>IF(AF47&gt;0,$N47*((1+'3- Datos generales'!$B$5)^(BM$3-'3- Datos generales'!$B$4))*(AF47*((1+'3- Datos generales'!$B$11)^('5-Proyección inversiones'!BM$3-'3- Datos generales'!$B$4+'8 -Datos de referencia'!$B$25))),0)</f>
        <v>0</v>
      </c>
      <c r="BN47" s="20">
        <f>IF(AG47&gt;0,$N47*((1+'3- Datos generales'!$B$5)^(BN$3-'3- Datos generales'!$B$4))*(AG47*((1+'3- Datos generales'!$B$11)^('5-Proyección inversiones'!BN$3-'3- Datos generales'!$B$4+'8 -Datos de referencia'!$B$25))),0)</f>
        <v>0</v>
      </c>
      <c r="BO47" s="20">
        <f>IF(AH47&gt;0,$N47*((1+'3- Datos generales'!$B$5)^(BO$3-'3- Datos generales'!$B$4))*(AH47*((1+'3- Datos generales'!$B$11)^('5-Proyección inversiones'!BO$3-'3- Datos generales'!$B$4+'8 -Datos de referencia'!$B$25))),0)</f>
        <v>0</v>
      </c>
      <c r="BP47" s="20">
        <f>IF(AI47&gt;0,$N47*((1+'3- Datos generales'!$B$5)^(BP$3-'3- Datos generales'!$B$4))*(AI47*((1+'3- Datos generales'!$B$11)^('5-Proyección inversiones'!BP$3-'3- Datos generales'!$B$4+'8 -Datos de referencia'!$B$25))),0)</f>
        <v>0</v>
      </c>
      <c r="BQ47" s="20">
        <f>IF(AJ47&gt;0,$N47*((1+'3- Datos generales'!$B$5)^(BQ$3-'3- Datos generales'!$B$4))*(AJ47*((1+'3- Datos generales'!$B$11)^('5-Proyección inversiones'!BQ$3-'3- Datos generales'!$B$4+'8 -Datos de referencia'!$B$25))),0)</f>
        <v>0</v>
      </c>
      <c r="BR47" s="155">
        <f>IF(AK47&gt;0,$N47*((1+'3- Datos generales'!$B$5)^(BR$3-'3- Datos generales'!$B$4))*(AK47*((1+'3- Datos generales'!$B$11)^('5-Proyección inversiones'!BR$3-'3- Datos generales'!$B$4+'8 -Datos de referencia'!$B$25))),0)</f>
        <v>0</v>
      </c>
      <c r="BS47" s="23">
        <f>IF(AL47&gt;0,AL47*($O47*(1+'3- Datos generales'!$B$5)^(BH$3-'3- Datos generales'!$B$4)),0)</f>
        <v>0</v>
      </c>
      <c r="BT47" s="20">
        <f>IF(AM47&gt;0,AM47*($O47*(1+'3- Datos generales'!$B$5)^(BT$3-'3- Datos generales'!$B$4)),0)</f>
        <v>0</v>
      </c>
      <c r="BU47" s="20">
        <f>IF(AN47&gt;0,AN47*($O47*(1+'3- Datos generales'!$B$5)^(BU$3-'3- Datos generales'!$B$4)),0)</f>
        <v>0</v>
      </c>
      <c r="BV47" s="20">
        <f>IF(AO47&gt;0,AO47*($O47*(1+'3- Datos generales'!$B$5)^(BV$3-'3- Datos generales'!$B$4)),0)</f>
        <v>0</v>
      </c>
      <c r="BW47" s="20">
        <f>IF(AP47&gt;0,AP47*($O47*(1+'3- Datos generales'!$B$5)^(BW$3-'3- Datos generales'!$B$4)),0)</f>
        <v>0</v>
      </c>
      <c r="BX47" s="20">
        <f>IF(AQ47&gt;0,AQ47*($O47*(1+'3- Datos generales'!$B$5)^(BX$3-'3- Datos generales'!$B$4)),0)</f>
        <v>0</v>
      </c>
      <c r="BY47" s="20">
        <f>IF(AR47&gt;0,AR47*($O47*(1+'3- Datos generales'!$B$5)^(BY$3-'3- Datos generales'!$B$4)),0)</f>
        <v>0</v>
      </c>
      <c r="BZ47" s="20">
        <f>IF(AS47&gt;0,AS47*($O47*(1+'3- Datos generales'!$B$5)^(BZ$3-'3- Datos generales'!$B$4)),0)</f>
        <v>0</v>
      </c>
      <c r="CA47" s="20">
        <f>IF(AT47&gt;0,AT47*($O47*(1+'3- Datos generales'!$B$5)^(CA$3-'3- Datos generales'!$B$4)),0)</f>
        <v>0</v>
      </c>
      <c r="CB47" s="20">
        <f>IF(AU47&gt;0,AU47*($O47*(1+'3- Datos generales'!$B$5)^(CB$3-'3- Datos generales'!$B$4)),0)</f>
        <v>0</v>
      </c>
      <c r="CC47" s="155">
        <f>IF(AV47&gt;0,AV47*($O47*(1+'3- Datos generales'!$B$5)^(CC$3-'3- Datos generales'!$B$4)),0)</f>
        <v>0</v>
      </c>
    </row>
    <row r="48" spans="1:81" x14ac:dyDescent="0.25">
      <c r="A48" s="38"/>
      <c r="B48" s="14"/>
      <c r="C48" s="14">
        <f>'4-Registro de activos'!C48</f>
        <v>0</v>
      </c>
      <c r="D48" s="14">
        <f>'4-Registro de activos'!D48</f>
        <v>0</v>
      </c>
      <c r="E48" s="14">
        <f>'4-Registro de activos'!E48</f>
        <v>0</v>
      </c>
      <c r="F48" s="14">
        <f>'4-Registro de activos'!F48</f>
        <v>0</v>
      </c>
      <c r="G48" s="14">
        <f>'4-Registro de activos'!G48</f>
        <v>0</v>
      </c>
      <c r="H48" s="26">
        <f>'4-Registro de activos'!H48</f>
        <v>0</v>
      </c>
      <c r="I48" s="15" t="str">
        <f>'4-Registro de activos'!AV48</f>
        <v>n/a</v>
      </c>
      <c r="J48" s="14" t="str">
        <f>'4-Registro de activos'!AW48</f>
        <v>Bajo Riesgo</v>
      </c>
      <c r="K48" s="14" t="str">
        <f>'4-Registro de activos'!AX48</f>
        <v>n/a</v>
      </c>
      <c r="L48" s="14" t="str">
        <f>'4-Registro de activos'!AY48</f>
        <v>n/a</v>
      </c>
      <c r="M48" s="66">
        <f>IF('4-Registro de activos'!K48="Sistema no mejorado",AVERAGE('3- Datos generales'!$D$20:$D$21),0)</f>
        <v>0</v>
      </c>
      <c r="N48" s="20" t="str">
        <f>IF('4-Registro de activos'!K48="Sistema no mejorado",0,IF('4-Registro de activos'!I48="sin dato","n/a",IF('4-Registro de activos'!I48="otro","n/a",VLOOKUP('4-Registro de activos'!I48,'3- Datos generales'!$A$23:$D$24,4,0))))</f>
        <v>n/a</v>
      </c>
      <c r="O48" s="155" t="str">
        <f>IF('4-Registro de activos'!K48="Sistema no mejorado",0,IF('4-Registro de activos'!I48="sin dato","n/a",IF('4-Registro de activos'!I48="otro","n/a",VLOOKUP('4-Registro de activos'!I48,'3- Datos generales'!$A$26:$D$27,4,0))))</f>
        <v>n/a</v>
      </c>
      <c r="P48" s="22">
        <f>IF('4-Registro de activos'!$AY48="Nueva Construccion",ROUNDUP(('4-Registro de activos'!$G48*'3- Datos generales'!$B$12*(1+'3- Datos generales'!$B$11)^(P$3-'3- Datos generales'!$B$4)),0),0)</f>
        <v>0</v>
      </c>
      <c r="Q48" s="21">
        <f>IF('4-Registro de activos'!$AY48="Nueva Construccion",IF($P48&gt;0,0,ROUNDUP(('4-Registro de activos'!$G48*'3- Datos generales'!$B$12*(1+'3- Datos generales'!$B$11)^(Q$3-'3- Datos generales'!$B$4)),0)),0)</f>
        <v>0</v>
      </c>
      <c r="R48" s="21">
        <f>IF('4-Registro de activos'!$AY48="Nueva Construccion",IF($P48&gt;0,0,ROUNDUP(('4-Registro de activos'!$G48*'3- Datos generales'!$B$12*(1+'3- Datos generales'!$B$11)^(R$3-'3- Datos generales'!$B$4)),0)),0)</f>
        <v>0</v>
      </c>
      <c r="S48" s="21">
        <f>IF('4-Registro de activos'!$AY48="Nueva Construccion",IF($P48&gt;0,0,ROUNDUP(('4-Registro de activos'!$G48*'3- Datos generales'!$B$12*(1+'3- Datos generales'!$B$11)^(S$3-'3- Datos generales'!$B$4)),0)),0)</f>
        <v>0</v>
      </c>
      <c r="T48" s="21">
        <f>IF('4-Registro de activos'!$AY48="Nueva Construccion",IF($P48&gt;0,0,ROUNDUP(('4-Registro de activos'!$G48*'3- Datos generales'!$B$12*(1+'3- Datos generales'!$B$11)^(T$3-'3- Datos generales'!$B$4)),0)),0)</f>
        <v>0</v>
      </c>
      <c r="U48" s="21">
        <f>IF('4-Registro de activos'!$AY48="Nueva Construccion",IF($P48&gt;0,0,ROUNDUP(('4-Registro de activos'!$G48*'3- Datos generales'!$B$12*(1+'3- Datos generales'!$B$11)^(U$3-'3- Datos generales'!$B$4)),0)),0)</f>
        <v>0</v>
      </c>
      <c r="V48" s="21">
        <f>IF('4-Registro de activos'!$AY48="Nueva Construccion",IF($P48&gt;0,0,ROUNDUP(('4-Registro de activos'!$G48*'3- Datos generales'!$B$12*(1+'3- Datos generales'!$B$11)^(V$3-'3- Datos generales'!$B$4)),0)),0)</f>
        <v>0</v>
      </c>
      <c r="W48" s="21">
        <f>IF('4-Registro de activos'!$AY48="Nueva Construccion",IF($P48&gt;0,0,ROUNDUP(('4-Registro de activos'!$G48*'3- Datos generales'!$B$12*(1+'3- Datos generales'!$B$11)^(W$3-'3- Datos generales'!$B$4)),0)),0)</f>
        <v>0</v>
      </c>
      <c r="X48" s="21">
        <f>IF('4-Registro de activos'!$AY48="Nueva Construccion",IF($P48&gt;0,0,ROUNDUP(('4-Registro de activos'!$G48*'3- Datos generales'!$B$12*(1+'3- Datos generales'!$B$11)^(X$3-'3- Datos generales'!$B$4)),0)),0)</f>
        <v>0</v>
      </c>
      <c r="Y48" s="21">
        <f>IF('4-Registro de activos'!$AY48="Nueva Construccion",IF($P48&gt;0,0,ROUNDUP(('4-Registro de activos'!$G48*'3- Datos generales'!$B$12*(1+'3- Datos generales'!$B$11)^(Y$3-'3- Datos generales'!$B$4)),0)),0)</f>
        <v>0</v>
      </c>
      <c r="Z48" s="159">
        <f>IF('4-Registro de activos'!$AY48="Nueva Construccion",IF($P48&gt;0,0,ROUNDUP(('4-Registro de activos'!$G48*'3- Datos generales'!$B$12*(1+'3- Datos generales'!$B$11)^(Z$3-'3- Datos generales'!$B$4)),0)),0)</f>
        <v>0</v>
      </c>
      <c r="AA48" s="22">
        <f>IF('4-Registro de activos'!$AV48&lt;=(AA$3-'3- Datos generales'!$B$4),ROUNDUP(('4-Registro de activos'!$G48*'3- Datos generales'!$B$12*(1+'3- Datos generales'!$B$11)^(AA$3-'3- Datos generales'!$B$4)),0),0)</f>
        <v>0</v>
      </c>
      <c r="AB48" s="21">
        <f>IF('4-Registro de activos'!$AV48=(AB$3-'3- Datos generales'!$B$4),ROUNDUP(('4-Registro de activos'!$G48*'3- Datos generales'!$B$12*(1+'3- Datos generales'!$B$11)^(AB$3-'3- Datos generales'!$B$4)),0),0)</f>
        <v>0</v>
      </c>
      <c r="AC48" s="21">
        <f>IF('4-Registro de activos'!$AV48=(AC$3-'3- Datos generales'!$B$4),ROUNDUP(('4-Registro de activos'!$G48*'3- Datos generales'!$B$12*(1+'3- Datos generales'!$B$11)^(AC$3-'3- Datos generales'!$B$4)),0),0)</f>
        <v>0</v>
      </c>
      <c r="AD48" s="21">
        <f>IF('4-Registro de activos'!$AV48=(AD$3-'3- Datos generales'!$B$4),ROUNDUP(('4-Registro de activos'!$G48*'3- Datos generales'!$B$12*(1+'3- Datos generales'!$B$11)^(AD$3-'3- Datos generales'!$B$4)),0),0)</f>
        <v>0</v>
      </c>
      <c r="AE48" s="21">
        <f>IF('4-Registro de activos'!$AV48=(AE$3-'3- Datos generales'!$B$4),ROUNDUP(('4-Registro de activos'!$G48*'3- Datos generales'!$B$12*(1+'3- Datos generales'!$B$11)^(AE$3-'3- Datos generales'!$B$4)),0),0)</f>
        <v>0</v>
      </c>
      <c r="AF48" s="21">
        <f>IF('4-Registro de activos'!$AV48=(AF$3-'3- Datos generales'!$B$4),ROUNDUP(('4-Registro de activos'!$G48*'3- Datos generales'!$B$12*(1+'3- Datos generales'!$B$11)^(AF$3-'3- Datos generales'!$B$4)),0),0)</f>
        <v>0</v>
      </c>
      <c r="AG48" s="21">
        <f>IF('4-Registro de activos'!$AV48=(AG$3-'3- Datos generales'!$B$4),ROUNDUP(('4-Registro de activos'!$G48*'3- Datos generales'!$B$12*(1+'3- Datos generales'!$B$11)^(AG$3-'3- Datos generales'!$B$4)),0),0)</f>
        <v>0</v>
      </c>
      <c r="AH48" s="21">
        <f>IF('4-Registro de activos'!$AV48=(AH$3-'3- Datos generales'!$B$4),ROUNDUP(('4-Registro de activos'!$G48*'3- Datos generales'!$B$12*(1+'3- Datos generales'!$B$11)^(AH$3-'3- Datos generales'!$B$4)),0),0)</f>
        <v>0</v>
      </c>
      <c r="AI48" s="21">
        <f>IF('4-Registro de activos'!$AV48=(AI$3-'3- Datos generales'!$B$4),ROUNDUP(('4-Registro de activos'!$G48*'3- Datos generales'!$B$12*(1+'3- Datos generales'!$B$11)^(AI$3-'3- Datos generales'!$B$4)),0),0)</f>
        <v>0</v>
      </c>
      <c r="AJ48" s="21">
        <f>IF('4-Registro de activos'!$AV48=(AJ$3-'3- Datos generales'!$B$4),ROUNDUP(('4-Registro de activos'!$G48*'3- Datos generales'!$B$12*(1+'3- Datos generales'!$B$11)^(AJ$3-'3- Datos generales'!$B$4)),0),0)</f>
        <v>0</v>
      </c>
      <c r="AK48" s="159">
        <f>IF('4-Registro de activos'!$AV48=(AK$3-'3- Datos generales'!$B$4),ROUNDUP(('4-Registro de activos'!$G48*'3- Datos generales'!$B$12*(1+'3- Datos generales'!$B$11)^(AK$3-'3- Datos generales'!$B$4)),0),0)</f>
        <v>0</v>
      </c>
      <c r="AL48" s="22">
        <f>IF('4-Registro de activos'!$AV48&lt;=(AL$3-'3- Datos generales'!$B$4),ROUNDUP((('4-Registro de activos'!$H48*'3- Datos generales'!$B$12)*((1+'3- Datos generales'!$B$11)^(AL$3-'3- Datos generales'!$B$4+'8 -Datos de referencia'!$B$25))),0),0)</f>
        <v>0</v>
      </c>
      <c r="AM48" s="21">
        <f>IF('4-Registro de activos'!$AV48=(AM$3-'3- Datos generales'!$B$4),ROUNDUP((('4-Registro de activos'!$H48*'3- Datos generales'!$B$12)*((1+'3- Datos generales'!$B$11)^(AM$3-'3- Datos generales'!$B$4+'8 -Datos de referencia'!$B$25))),0),0)</f>
        <v>0</v>
      </c>
      <c r="AN48" s="21">
        <f>IF('4-Registro de activos'!$AV48=(AN$3-'3- Datos generales'!$B$4),ROUNDUP((('4-Registro de activos'!$H48*'3- Datos generales'!$B$12)*((1+'3- Datos generales'!$B$11)^(AN$3-'3- Datos generales'!$B$4+'8 -Datos de referencia'!$B$25))),0),0)</f>
        <v>0</v>
      </c>
      <c r="AO48" s="21">
        <f>IF('4-Registro de activos'!$AV48=(AO$3-'3- Datos generales'!$B$4),ROUNDUP((('4-Registro de activos'!$H48*'3- Datos generales'!$B$12)*((1+'3- Datos generales'!$B$11)^(AO$3-'3- Datos generales'!$B$4+'8 -Datos de referencia'!$B$25))),0),0)</f>
        <v>0</v>
      </c>
      <c r="AP48" s="21">
        <f>IF('4-Registro de activos'!$AV48=(AP$3-'3- Datos generales'!$B$4),ROUNDUP((('4-Registro de activos'!$H48*'3- Datos generales'!$B$12)*((1+'3- Datos generales'!$B$11)^(AP$3-'3- Datos generales'!$B$4+'8 -Datos de referencia'!$B$25))),0),0)</f>
        <v>0</v>
      </c>
      <c r="AQ48" s="21">
        <f>IF('4-Registro de activos'!$AV48=(AQ$3-'3- Datos generales'!$B$4),ROUNDUP((('4-Registro de activos'!$H48*'3- Datos generales'!$B$12)*((1+'3- Datos generales'!$B$11)^(AQ$3-'3- Datos generales'!$B$4+'8 -Datos de referencia'!$B$25))),0),0)</f>
        <v>0</v>
      </c>
      <c r="AR48" s="21">
        <f>IF('4-Registro de activos'!$AV48=(AR$3-'3- Datos generales'!$B$4),ROUNDUP((('4-Registro de activos'!$H48*'3- Datos generales'!$B$12)*((1+'3- Datos generales'!$B$11)^(AR$3-'3- Datos generales'!$B$4+'8 -Datos de referencia'!$B$25))),0),0)</f>
        <v>0</v>
      </c>
      <c r="AS48" s="21">
        <f>IF('4-Registro de activos'!$AV48=(AS$3-'3- Datos generales'!$B$4),ROUNDUP((('4-Registro de activos'!$H48*'3- Datos generales'!$B$12)*((1+'3- Datos generales'!$B$11)^(AS$3-'3- Datos generales'!$B$4+'8 -Datos de referencia'!$B$25))),0),0)</f>
        <v>0</v>
      </c>
      <c r="AT48" s="21">
        <f>IF('4-Registro de activos'!$AV48=(AT$3-'3- Datos generales'!$B$4),ROUNDUP((('4-Registro de activos'!$H48*'3- Datos generales'!$B$12)*((1+'3- Datos generales'!$B$11)^(AT$3-'3- Datos generales'!$B$4+'8 -Datos de referencia'!$B$25))),0),0)</f>
        <v>0</v>
      </c>
      <c r="AU48" s="21">
        <f>IF('4-Registro de activos'!$AV48=(AU$3-'3- Datos generales'!$B$4),ROUNDUP((('4-Registro de activos'!$H48*'3- Datos generales'!$B$12)*((1+'3- Datos generales'!$B$11)^(AU$3-'3- Datos generales'!$B$4+'8 -Datos de referencia'!$B$25))),0),0)</f>
        <v>0</v>
      </c>
      <c r="AV48" s="159">
        <f>IF('4-Registro de activos'!$AV48=(AV$3-'3- Datos generales'!$B$4),ROUNDUP((('4-Registro de activos'!$H48*'3- Datos generales'!$B$12)*((1+'3- Datos generales'!$B$11)^(AV$3-'3- Datos generales'!$B$4+'8 -Datos de referencia'!$B$25))),0),0)</f>
        <v>0</v>
      </c>
      <c r="AW48" s="23">
        <f>IF(P48&gt;0,($M48*(1+'3- Datos generales'!$B$5)^('5-Proyección inversiones'!AW$3-'3- Datos generales'!$B$4))*(P48*((1+'3- Datos generales'!$B$11)^(AW$3-'3- Datos generales'!$B$4+'8 -Datos de referencia'!$B$25))),0)</f>
        <v>0</v>
      </c>
      <c r="AX48" s="20">
        <f>IF(Q48&gt;0,($M48*(1+'3- Datos generales'!$B$5)^(AX$3-'3- Datos generales'!$B$4))*(Q48*((1+'3- Datos generales'!$B$11)^('5-Proyección inversiones'!AX$3-'3- Datos generales'!$B$4+'8 -Datos de referencia'!$B$25))),0)</f>
        <v>0</v>
      </c>
      <c r="AY48" s="20">
        <f>IF(R48&gt;0,($M48*(1+'3- Datos generales'!$B$5)^(AY$3-'3- Datos generales'!$B$4))*(R48*((1+'3- Datos generales'!$B$11)^('5-Proyección inversiones'!AY$3-'3- Datos generales'!$B$4+'8 -Datos de referencia'!$B$25))),0)</f>
        <v>0</v>
      </c>
      <c r="AZ48" s="20">
        <f>IF(S48&gt;0,($M48*(1+'3- Datos generales'!$B$5)^(AZ$3-'3- Datos generales'!$B$4))*(S48*((1+'3- Datos generales'!$B$11)^('5-Proyección inversiones'!AZ$3-'3- Datos generales'!$B$4+'8 -Datos de referencia'!$B$25))),0)</f>
        <v>0</v>
      </c>
      <c r="BA48" s="20">
        <f>IF(T48&gt;0,($M48*(1+'3- Datos generales'!$B$5)^(BA$3-'3- Datos generales'!$B$4))*(T48*((1+'3- Datos generales'!$B$11)^('5-Proyección inversiones'!BA$3-'3- Datos generales'!$B$4+'8 -Datos de referencia'!$B$25))),0)</f>
        <v>0</v>
      </c>
      <c r="BB48" s="20">
        <f>IF(U48&gt;0,($M48*(1+'3- Datos generales'!$B$5)^(BB$3-'3- Datos generales'!$B$4))*(U48*((1+'3- Datos generales'!$B$11)^('5-Proyección inversiones'!BB$3-'3- Datos generales'!$B$4+'8 -Datos de referencia'!$B$25))),0)</f>
        <v>0</v>
      </c>
      <c r="BC48" s="20">
        <f>IF(V48&gt;0,($M48*(1+'3- Datos generales'!$B$5)^(BC$3-'3- Datos generales'!$B$4))*(V48*((1+'3- Datos generales'!$B$11)^('5-Proyección inversiones'!BC$3-'3- Datos generales'!$B$4+'8 -Datos de referencia'!$B$25))),0)</f>
        <v>0</v>
      </c>
      <c r="BD48" s="20">
        <f>IF(W48&gt;0,($M48*(1+'3- Datos generales'!$B$5)^(BD$3-'3- Datos generales'!$B$4))*(W48*((1+'3- Datos generales'!$B$11)^('5-Proyección inversiones'!BD$3-'3- Datos generales'!$B$4+'8 -Datos de referencia'!$B$25))),0)</f>
        <v>0</v>
      </c>
      <c r="BE48" s="20">
        <f>IF(X48&gt;0,($M48*(1+'3- Datos generales'!$B$5)^(BE$3-'3- Datos generales'!$B$4))*(X48*((1+'3- Datos generales'!$B$11)^('5-Proyección inversiones'!BE$3-'3- Datos generales'!$B$4+'8 -Datos de referencia'!$B$25))),0)</f>
        <v>0</v>
      </c>
      <c r="BF48" s="20">
        <f>IF(Y48&gt;0,($M48*(1+'3- Datos generales'!$B$5)^(BF$3-'3- Datos generales'!$B$4))*(Y48*((1+'3- Datos generales'!$B$11)^('5-Proyección inversiones'!BF$3-'3- Datos generales'!$B$4+'8 -Datos de referencia'!$B$25))),0)</f>
        <v>0</v>
      </c>
      <c r="BG48" s="155">
        <f>IF(Z48&gt;0,($M48*(1+'3- Datos generales'!$B$5)^(BG$3-'3- Datos generales'!$B$4))*(Z48*((1+'3- Datos generales'!$B$11)^('5-Proyección inversiones'!BG$3-'3- Datos generales'!$B$4+'8 -Datos de referencia'!$B$25))),0)</f>
        <v>0</v>
      </c>
      <c r="BH48" s="23">
        <f>IF(AA48&gt;0,($N48*(1+'3- Datos generales'!$B$5)^(BH$3-'3- Datos generales'!$B$4))*(AA48*((1+'3- Datos generales'!$B$11)^('5-Proyección inversiones'!BH$3-'3- Datos generales'!$B$4+'8 -Datos de referencia'!$B$25))),0)</f>
        <v>0</v>
      </c>
      <c r="BI48" s="20">
        <f>IF(AB48&gt;0,$N48*((1+'3- Datos generales'!$B$5)^(BI$3-'3- Datos generales'!$B$4))*(AB48*((1+'3- Datos generales'!$B$11)^('5-Proyección inversiones'!BI$3-'3- Datos generales'!$B$4+'8 -Datos de referencia'!$B$25))),0)</f>
        <v>0</v>
      </c>
      <c r="BJ48" s="20">
        <f>IF(AC48&gt;0,$N48*((1+'3- Datos generales'!$B$5)^(BJ$3-'3- Datos generales'!$B$4))*(AC48*((1+'3- Datos generales'!$B$11)^('5-Proyección inversiones'!BJ$3-'3- Datos generales'!$B$4+'8 -Datos de referencia'!$B$25))),0)</f>
        <v>0</v>
      </c>
      <c r="BK48" s="20">
        <f>IF(AD48&gt;0,$N48*((1+'3- Datos generales'!$B$5)^(BK$3-'3- Datos generales'!$B$4))*(AD48*((1+'3- Datos generales'!$B$11)^('5-Proyección inversiones'!BK$3-'3- Datos generales'!$B$4+'8 -Datos de referencia'!$B$25))),0)</f>
        <v>0</v>
      </c>
      <c r="BL48" s="20">
        <f>IF(AE48&gt;0,$N48*((1+'3- Datos generales'!$B$5)^(BL$3-'3- Datos generales'!$B$4))*(AE48*((1+'3- Datos generales'!$B$11)^('5-Proyección inversiones'!BL$3-'3- Datos generales'!$B$4+'8 -Datos de referencia'!$B$25))),0)</f>
        <v>0</v>
      </c>
      <c r="BM48" s="20">
        <f>IF(AF48&gt;0,$N48*((1+'3- Datos generales'!$B$5)^(BM$3-'3- Datos generales'!$B$4))*(AF48*((1+'3- Datos generales'!$B$11)^('5-Proyección inversiones'!BM$3-'3- Datos generales'!$B$4+'8 -Datos de referencia'!$B$25))),0)</f>
        <v>0</v>
      </c>
      <c r="BN48" s="20">
        <f>IF(AG48&gt;0,$N48*((1+'3- Datos generales'!$B$5)^(BN$3-'3- Datos generales'!$B$4))*(AG48*((1+'3- Datos generales'!$B$11)^('5-Proyección inversiones'!BN$3-'3- Datos generales'!$B$4+'8 -Datos de referencia'!$B$25))),0)</f>
        <v>0</v>
      </c>
      <c r="BO48" s="20">
        <f>IF(AH48&gt;0,$N48*((1+'3- Datos generales'!$B$5)^(BO$3-'3- Datos generales'!$B$4))*(AH48*((1+'3- Datos generales'!$B$11)^('5-Proyección inversiones'!BO$3-'3- Datos generales'!$B$4+'8 -Datos de referencia'!$B$25))),0)</f>
        <v>0</v>
      </c>
      <c r="BP48" s="20">
        <f>IF(AI48&gt;0,$N48*((1+'3- Datos generales'!$B$5)^(BP$3-'3- Datos generales'!$B$4))*(AI48*((1+'3- Datos generales'!$B$11)^('5-Proyección inversiones'!BP$3-'3- Datos generales'!$B$4+'8 -Datos de referencia'!$B$25))),0)</f>
        <v>0</v>
      </c>
      <c r="BQ48" s="20">
        <f>IF(AJ48&gt;0,$N48*((1+'3- Datos generales'!$B$5)^(BQ$3-'3- Datos generales'!$B$4))*(AJ48*((1+'3- Datos generales'!$B$11)^('5-Proyección inversiones'!BQ$3-'3- Datos generales'!$B$4+'8 -Datos de referencia'!$B$25))),0)</f>
        <v>0</v>
      </c>
      <c r="BR48" s="155">
        <f>IF(AK48&gt;0,$N48*((1+'3- Datos generales'!$B$5)^(BR$3-'3- Datos generales'!$B$4))*(AK48*((1+'3- Datos generales'!$B$11)^('5-Proyección inversiones'!BR$3-'3- Datos generales'!$B$4+'8 -Datos de referencia'!$B$25))),0)</f>
        <v>0</v>
      </c>
      <c r="BS48" s="23">
        <f>IF(AL48&gt;0,AL48*($O48*(1+'3- Datos generales'!$B$5)^(BH$3-'3- Datos generales'!$B$4)),0)</f>
        <v>0</v>
      </c>
      <c r="BT48" s="20">
        <f>IF(AM48&gt;0,AM48*($O48*(1+'3- Datos generales'!$B$5)^(BT$3-'3- Datos generales'!$B$4)),0)</f>
        <v>0</v>
      </c>
      <c r="BU48" s="20">
        <f>IF(AN48&gt;0,AN48*($O48*(1+'3- Datos generales'!$B$5)^(BU$3-'3- Datos generales'!$B$4)),0)</f>
        <v>0</v>
      </c>
      <c r="BV48" s="20">
        <f>IF(AO48&gt;0,AO48*($O48*(1+'3- Datos generales'!$B$5)^(BV$3-'3- Datos generales'!$B$4)),0)</f>
        <v>0</v>
      </c>
      <c r="BW48" s="20">
        <f>IF(AP48&gt;0,AP48*($O48*(1+'3- Datos generales'!$B$5)^(BW$3-'3- Datos generales'!$B$4)),0)</f>
        <v>0</v>
      </c>
      <c r="BX48" s="20">
        <f>IF(AQ48&gt;0,AQ48*($O48*(1+'3- Datos generales'!$B$5)^(BX$3-'3- Datos generales'!$B$4)),0)</f>
        <v>0</v>
      </c>
      <c r="BY48" s="20">
        <f>IF(AR48&gt;0,AR48*($O48*(1+'3- Datos generales'!$B$5)^(BY$3-'3- Datos generales'!$B$4)),0)</f>
        <v>0</v>
      </c>
      <c r="BZ48" s="20">
        <f>IF(AS48&gt;0,AS48*($O48*(1+'3- Datos generales'!$B$5)^(BZ$3-'3- Datos generales'!$B$4)),0)</f>
        <v>0</v>
      </c>
      <c r="CA48" s="20">
        <f>IF(AT48&gt;0,AT48*($O48*(1+'3- Datos generales'!$B$5)^(CA$3-'3- Datos generales'!$B$4)),0)</f>
        <v>0</v>
      </c>
      <c r="CB48" s="20">
        <f>IF(AU48&gt;0,AU48*($O48*(1+'3- Datos generales'!$B$5)^(CB$3-'3- Datos generales'!$B$4)),0)</f>
        <v>0</v>
      </c>
      <c r="CC48" s="155">
        <f>IF(AV48&gt;0,AV48*($O48*(1+'3- Datos generales'!$B$5)^(CC$3-'3- Datos generales'!$B$4)),0)</f>
        <v>0</v>
      </c>
    </row>
    <row r="49" spans="1:81" x14ac:dyDescent="0.25">
      <c r="A49" s="38"/>
      <c r="B49" s="14"/>
      <c r="C49" s="14">
        <f>'4-Registro de activos'!C49</f>
        <v>0</v>
      </c>
      <c r="D49" s="14">
        <f>'4-Registro de activos'!D49</f>
        <v>0</v>
      </c>
      <c r="E49" s="14">
        <f>'4-Registro de activos'!E49</f>
        <v>0</v>
      </c>
      <c r="F49" s="14">
        <f>'4-Registro de activos'!F49</f>
        <v>0</v>
      </c>
      <c r="G49" s="14">
        <f>'4-Registro de activos'!G49</f>
        <v>0</v>
      </c>
      <c r="H49" s="26">
        <f>'4-Registro de activos'!H49</f>
        <v>0</v>
      </c>
      <c r="I49" s="15" t="str">
        <f>'4-Registro de activos'!AV49</f>
        <v>n/a</v>
      </c>
      <c r="J49" s="14" t="str">
        <f>'4-Registro de activos'!AW49</f>
        <v>Bajo Riesgo</v>
      </c>
      <c r="K49" s="14" t="str">
        <f>'4-Registro de activos'!AX49</f>
        <v>n/a</v>
      </c>
      <c r="L49" s="14" t="str">
        <f>'4-Registro de activos'!AY49</f>
        <v>n/a</v>
      </c>
      <c r="M49" s="66">
        <f>IF('4-Registro de activos'!K49="Sistema no mejorado",AVERAGE('3- Datos generales'!$D$20:$D$21),0)</f>
        <v>0</v>
      </c>
      <c r="N49" s="20" t="str">
        <f>IF('4-Registro de activos'!K49="Sistema no mejorado",0,IF('4-Registro de activos'!I49="sin dato","n/a",IF('4-Registro de activos'!I49="otro","n/a",VLOOKUP('4-Registro de activos'!I49,'3- Datos generales'!$A$23:$D$24,4,0))))</f>
        <v>n/a</v>
      </c>
      <c r="O49" s="155" t="str">
        <f>IF('4-Registro de activos'!K49="Sistema no mejorado",0,IF('4-Registro de activos'!I49="sin dato","n/a",IF('4-Registro de activos'!I49="otro","n/a",VLOOKUP('4-Registro de activos'!I49,'3- Datos generales'!$A$26:$D$27,4,0))))</f>
        <v>n/a</v>
      </c>
      <c r="P49" s="22">
        <f>IF('4-Registro de activos'!$AY49="Nueva Construccion",ROUNDUP(('4-Registro de activos'!$G49*'3- Datos generales'!$B$12*(1+'3- Datos generales'!$B$11)^(P$3-'3- Datos generales'!$B$4)),0),0)</f>
        <v>0</v>
      </c>
      <c r="Q49" s="21">
        <f>IF('4-Registro de activos'!$AY49="Nueva Construccion",IF($P49&gt;0,0,ROUNDUP(('4-Registro de activos'!$G49*'3- Datos generales'!$B$12*(1+'3- Datos generales'!$B$11)^(Q$3-'3- Datos generales'!$B$4)),0)),0)</f>
        <v>0</v>
      </c>
      <c r="R49" s="21">
        <f>IF('4-Registro de activos'!$AY49="Nueva Construccion",IF($P49&gt;0,0,ROUNDUP(('4-Registro de activos'!$G49*'3- Datos generales'!$B$12*(1+'3- Datos generales'!$B$11)^(R$3-'3- Datos generales'!$B$4)),0)),0)</f>
        <v>0</v>
      </c>
      <c r="S49" s="21">
        <f>IF('4-Registro de activos'!$AY49="Nueva Construccion",IF($P49&gt;0,0,ROUNDUP(('4-Registro de activos'!$G49*'3- Datos generales'!$B$12*(1+'3- Datos generales'!$B$11)^(S$3-'3- Datos generales'!$B$4)),0)),0)</f>
        <v>0</v>
      </c>
      <c r="T49" s="21">
        <f>IF('4-Registro de activos'!$AY49="Nueva Construccion",IF($P49&gt;0,0,ROUNDUP(('4-Registro de activos'!$G49*'3- Datos generales'!$B$12*(1+'3- Datos generales'!$B$11)^(T$3-'3- Datos generales'!$B$4)),0)),0)</f>
        <v>0</v>
      </c>
      <c r="U49" s="21">
        <f>IF('4-Registro de activos'!$AY49="Nueva Construccion",IF($P49&gt;0,0,ROUNDUP(('4-Registro de activos'!$G49*'3- Datos generales'!$B$12*(1+'3- Datos generales'!$B$11)^(U$3-'3- Datos generales'!$B$4)),0)),0)</f>
        <v>0</v>
      </c>
      <c r="V49" s="21">
        <f>IF('4-Registro de activos'!$AY49="Nueva Construccion",IF($P49&gt;0,0,ROUNDUP(('4-Registro de activos'!$G49*'3- Datos generales'!$B$12*(1+'3- Datos generales'!$B$11)^(V$3-'3- Datos generales'!$B$4)),0)),0)</f>
        <v>0</v>
      </c>
      <c r="W49" s="21">
        <f>IF('4-Registro de activos'!$AY49="Nueva Construccion",IF($P49&gt;0,0,ROUNDUP(('4-Registro de activos'!$G49*'3- Datos generales'!$B$12*(1+'3- Datos generales'!$B$11)^(W$3-'3- Datos generales'!$B$4)),0)),0)</f>
        <v>0</v>
      </c>
      <c r="X49" s="21">
        <f>IF('4-Registro de activos'!$AY49="Nueva Construccion",IF($P49&gt;0,0,ROUNDUP(('4-Registro de activos'!$G49*'3- Datos generales'!$B$12*(1+'3- Datos generales'!$B$11)^(X$3-'3- Datos generales'!$B$4)),0)),0)</f>
        <v>0</v>
      </c>
      <c r="Y49" s="21">
        <f>IF('4-Registro de activos'!$AY49="Nueva Construccion",IF($P49&gt;0,0,ROUNDUP(('4-Registro de activos'!$G49*'3- Datos generales'!$B$12*(1+'3- Datos generales'!$B$11)^(Y$3-'3- Datos generales'!$B$4)),0)),0)</f>
        <v>0</v>
      </c>
      <c r="Z49" s="159">
        <f>IF('4-Registro de activos'!$AY49="Nueva Construccion",IF($P49&gt;0,0,ROUNDUP(('4-Registro de activos'!$G49*'3- Datos generales'!$B$12*(1+'3- Datos generales'!$B$11)^(Z$3-'3- Datos generales'!$B$4)),0)),0)</f>
        <v>0</v>
      </c>
      <c r="AA49" s="22">
        <f>IF('4-Registro de activos'!$AV49&lt;=(AA$3-'3- Datos generales'!$B$4),ROUNDUP(('4-Registro de activos'!$G49*'3- Datos generales'!$B$12*(1+'3- Datos generales'!$B$11)^(AA$3-'3- Datos generales'!$B$4)),0),0)</f>
        <v>0</v>
      </c>
      <c r="AB49" s="21">
        <f>IF('4-Registro de activos'!$AV49=(AB$3-'3- Datos generales'!$B$4),ROUNDUP(('4-Registro de activos'!$G49*'3- Datos generales'!$B$12*(1+'3- Datos generales'!$B$11)^(AB$3-'3- Datos generales'!$B$4)),0),0)</f>
        <v>0</v>
      </c>
      <c r="AC49" s="21">
        <f>IF('4-Registro de activos'!$AV49=(AC$3-'3- Datos generales'!$B$4),ROUNDUP(('4-Registro de activos'!$G49*'3- Datos generales'!$B$12*(1+'3- Datos generales'!$B$11)^(AC$3-'3- Datos generales'!$B$4)),0),0)</f>
        <v>0</v>
      </c>
      <c r="AD49" s="21">
        <f>IF('4-Registro de activos'!$AV49=(AD$3-'3- Datos generales'!$B$4),ROUNDUP(('4-Registro de activos'!$G49*'3- Datos generales'!$B$12*(1+'3- Datos generales'!$B$11)^(AD$3-'3- Datos generales'!$B$4)),0),0)</f>
        <v>0</v>
      </c>
      <c r="AE49" s="21">
        <f>IF('4-Registro de activos'!$AV49=(AE$3-'3- Datos generales'!$B$4),ROUNDUP(('4-Registro de activos'!$G49*'3- Datos generales'!$B$12*(1+'3- Datos generales'!$B$11)^(AE$3-'3- Datos generales'!$B$4)),0),0)</f>
        <v>0</v>
      </c>
      <c r="AF49" s="21">
        <f>IF('4-Registro de activos'!$AV49=(AF$3-'3- Datos generales'!$B$4),ROUNDUP(('4-Registro de activos'!$G49*'3- Datos generales'!$B$12*(1+'3- Datos generales'!$B$11)^(AF$3-'3- Datos generales'!$B$4)),0),0)</f>
        <v>0</v>
      </c>
      <c r="AG49" s="21">
        <f>IF('4-Registro de activos'!$AV49=(AG$3-'3- Datos generales'!$B$4),ROUNDUP(('4-Registro de activos'!$G49*'3- Datos generales'!$B$12*(1+'3- Datos generales'!$B$11)^(AG$3-'3- Datos generales'!$B$4)),0),0)</f>
        <v>0</v>
      </c>
      <c r="AH49" s="21">
        <f>IF('4-Registro de activos'!$AV49=(AH$3-'3- Datos generales'!$B$4),ROUNDUP(('4-Registro de activos'!$G49*'3- Datos generales'!$B$12*(1+'3- Datos generales'!$B$11)^(AH$3-'3- Datos generales'!$B$4)),0),0)</f>
        <v>0</v>
      </c>
      <c r="AI49" s="21">
        <f>IF('4-Registro de activos'!$AV49=(AI$3-'3- Datos generales'!$B$4),ROUNDUP(('4-Registro de activos'!$G49*'3- Datos generales'!$B$12*(1+'3- Datos generales'!$B$11)^(AI$3-'3- Datos generales'!$B$4)),0),0)</f>
        <v>0</v>
      </c>
      <c r="AJ49" s="21">
        <f>IF('4-Registro de activos'!$AV49=(AJ$3-'3- Datos generales'!$B$4),ROUNDUP(('4-Registro de activos'!$G49*'3- Datos generales'!$B$12*(1+'3- Datos generales'!$B$11)^(AJ$3-'3- Datos generales'!$B$4)),0),0)</f>
        <v>0</v>
      </c>
      <c r="AK49" s="159">
        <f>IF('4-Registro de activos'!$AV49=(AK$3-'3- Datos generales'!$B$4),ROUNDUP(('4-Registro de activos'!$G49*'3- Datos generales'!$B$12*(1+'3- Datos generales'!$B$11)^(AK$3-'3- Datos generales'!$B$4)),0),0)</f>
        <v>0</v>
      </c>
      <c r="AL49" s="22">
        <f>IF('4-Registro de activos'!$AV49&lt;=(AL$3-'3- Datos generales'!$B$4),ROUNDUP((('4-Registro de activos'!$H49*'3- Datos generales'!$B$12)*((1+'3- Datos generales'!$B$11)^(AL$3-'3- Datos generales'!$B$4+'8 -Datos de referencia'!$B$25))),0),0)</f>
        <v>0</v>
      </c>
      <c r="AM49" s="21">
        <f>IF('4-Registro de activos'!$AV49=(AM$3-'3- Datos generales'!$B$4),ROUNDUP((('4-Registro de activos'!$H49*'3- Datos generales'!$B$12)*((1+'3- Datos generales'!$B$11)^(AM$3-'3- Datos generales'!$B$4+'8 -Datos de referencia'!$B$25))),0),0)</f>
        <v>0</v>
      </c>
      <c r="AN49" s="21">
        <f>IF('4-Registro de activos'!$AV49=(AN$3-'3- Datos generales'!$B$4),ROUNDUP((('4-Registro de activos'!$H49*'3- Datos generales'!$B$12)*((1+'3- Datos generales'!$B$11)^(AN$3-'3- Datos generales'!$B$4+'8 -Datos de referencia'!$B$25))),0),0)</f>
        <v>0</v>
      </c>
      <c r="AO49" s="21">
        <f>IF('4-Registro de activos'!$AV49=(AO$3-'3- Datos generales'!$B$4),ROUNDUP((('4-Registro de activos'!$H49*'3- Datos generales'!$B$12)*((1+'3- Datos generales'!$B$11)^(AO$3-'3- Datos generales'!$B$4+'8 -Datos de referencia'!$B$25))),0),0)</f>
        <v>0</v>
      </c>
      <c r="AP49" s="21">
        <f>IF('4-Registro de activos'!$AV49=(AP$3-'3- Datos generales'!$B$4),ROUNDUP((('4-Registro de activos'!$H49*'3- Datos generales'!$B$12)*((1+'3- Datos generales'!$B$11)^(AP$3-'3- Datos generales'!$B$4+'8 -Datos de referencia'!$B$25))),0),0)</f>
        <v>0</v>
      </c>
      <c r="AQ49" s="21">
        <f>IF('4-Registro de activos'!$AV49=(AQ$3-'3- Datos generales'!$B$4),ROUNDUP((('4-Registro de activos'!$H49*'3- Datos generales'!$B$12)*((1+'3- Datos generales'!$B$11)^(AQ$3-'3- Datos generales'!$B$4+'8 -Datos de referencia'!$B$25))),0),0)</f>
        <v>0</v>
      </c>
      <c r="AR49" s="21">
        <f>IF('4-Registro de activos'!$AV49=(AR$3-'3- Datos generales'!$B$4),ROUNDUP((('4-Registro de activos'!$H49*'3- Datos generales'!$B$12)*((1+'3- Datos generales'!$B$11)^(AR$3-'3- Datos generales'!$B$4+'8 -Datos de referencia'!$B$25))),0),0)</f>
        <v>0</v>
      </c>
      <c r="AS49" s="21">
        <f>IF('4-Registro de activos'!$AV49=(AS$3-'3- Datos generales'!$B$4),ROUNDUP((('4-Registro de activos'!$H49*'3- Datos generales'!$B$12)*((1+'3- Datos generales'!$B$11)^(AS$3-'3- Datos generales'!$B$4+'8 -Datos de referencia'!$B$25))),0),0)</f>
        <v>0</v>
      </c>
      <c r="AT49" s="21">
        <f>IF('4-Registro de activos'!$AV49=(AT$3-'3- Datos generales'!$B$4),ROUNDUP((('4-Registro de activos'!$H49*'3- Datos generales'!$B$12)*((1+'3- Datos generales'!$B$11)^(AT$3-'3- Datos generales'!$B$4+'8 -Datos de referencia'!$B$25))),0),0)</f>
        <v>0</v>
      </c>
      <c r="AU49" s="21">
        <f>IF('4-Registro de activos'!$AV49=(AU$3-'3- Datos generales'!$B$4),ROUNDUP((('4-Registro de activos'!$H49*'3- Datos generales'!$B$12)*((1+'3- Datos generales'!$B$11)^(AU$3-'3- Datos generales'!$B$4+'8 -Datos de referencia'!$B$25))),0),0)</f>
        <v>0</v>
      </c>
      <c r="AV49" s="159">
        <f>IF('4-Registro de activos'!$AV49=(AV$3-'3- Datos generales'!$B$4),ROUNDUP((('4-Registro de activos'!$H49*'3- Datos generales'!$B$12)*((1+'3- Datos generales'!$B$11)^(AV$3-'3- Datos generales'!$B$4+'8 -Datos de referencia'!$B$25))),0),0)</f>
        <v>0</v>
      </c>
      <c r="AW49" s="23">
        <f>IF(P49&gt;0,($M49*(1+'3- Datos generales'!$B$5)^('5-Proyección inversiones'!AW$3-'3- Datos generales'!$B$4))*(P49*((1+'3- Datos generales'!$B$11)^(AW$3-'3- Datos generales'!$B$4+'8 -Datos de referencia'!$B$25))),0)</f>
        <v>0</v>
      </c>
      <c r="AX49" s="20">
        <f>IF(Q49&gt;0,($M49*(1+'3- Datos generales'!$B$5)^(AX$3-'3- Datos generales'!$B$4))*(Q49*((1+'3- Datos generales'!$B$11)^('5-Proyección inversiones'!AX$3-'3- Datos generales'!$B$4+'8 -Datos de referencia'!$B$25))),0)</f>
        <v>0</v>
      </c>
      <c r="AY49" s="20">
        <f>IF(R49&gt;0,($M49*(1+'3- Datos generales'!$B$5)^(AY$3-'3- Datos generales'!$B$4))*(R49*((1+'3- Datos generales'!$B$11)^('5-Proyección inversiones'!AY$3-'3- Datos generales'!$B$4+'8 -Datos de referencia'!$B$25))),0)</f>
        <v>0</v>
      </c>
      <c r="AZ49" s="20">
        <f>IF(S49&gt;0,($M49*(1+'3- Datos generales'!$B$5)^(AZ$3-'3- Datos generales'!$B$4))*(S49*((1+'3- Datos generales'!$B$11)^('5-Proyección inversiones'!AZ$3-'3- Datos generales'!$B$4+'8 -Datos de referencia'!$B$25))),0)</f>
        <v>0</v>
      </c>
      <c r="BA49" s="20">
        <f>IF(T49&gt;0,($M49*(1+'3- Datos generales'!$B$5)^(BA$3-'3- Datos generales'!$B$4))*(T49*((1+'3- Datos generales'!$B$11)^('5-Proyección inversiones'!BA$3-'3- Datos generales'!$B$4+'8 -Datos de referencia'!$B$25))),0)</f>
        <v>0</v>
      </c>
      <c r="BB49" s="20">
        <f>IF(U49&gt;0,($M49*(1+'3- Datos generales'!$B$5)^(BB$3-'3- Datos generales'!$B$4))*(U49*((1+'3- Datos generales'!$B$11)^('5-Proyección inversiones'!BB$3-'3- Datos generales'!$B$4+'8 -Datos de referencia'!$B$25))),0)</f>
        <v>0</v>
      </c>
      <c r="BC49" s="20">
        <f>IF(V49&gt;0,($M49*(1+'3- Datos generales'!$B$5)^(BC$3-'3- Datos generales'!$B$4))*(V49*((1+'3- Datos generales'!$B$11)^('5-Proyección inversiones'!BC$3-'3- Datos generales'!$B$4+'8 -Datos de referencia'!$B$25))),0)</f>
        <v>0</v>
      </c>
      <c r="BD49" s="20">
        <f>IF(W49&gt;0,($M49*(1+'3- Datos generales'!$B$5)^(BD$3-'3- Datos generales'!$B$4))*(W49*((1+'3- Datos generales'!$B$11)^('5-Proyección inversiones'!BD$3-'3- Datos generales'!$B$4+'8 -Datos de referencia'!$B$25))),0)</f>
        <v>0</v>
      </c>
      <c r="BE49" s="20">
        <f>IF(X49&gt;0,($M49*(1+'3- Datos generales'!$B$5)^(BE$3-'3- Datos generales'!$B$4))*(X49*((1+'3- Datos generales'!$B$11)^('5-Proyección inversiones'!BE$3-'3- Datos generales'!$B$4+'8 -Datos de referencia'!$B$25))),0)</f>
        <v>0</v>
      </c>
      <c r="BF49" s="20">
        <f>IF(Y49&gt;0,($M49*(1+'3- Datos generales'!$B$5)^(BF$3-'3- Datos generales'!$B$4))*(Y49*((1+'3- Datos generales'!$B$11)^('5-Proyección inversiones'!BF$3-'3- Datos generales'!$B$4+'8 -Datos de referencia'!$B$25))),0)</f>
        <v>0</v>
      </c>
      <c r="BG49" s="155">
        <f>IF(Z49&gt;0,($M49*(1+'3- Datos generales'!$B$5)^(BG$3-'3- Datos generales'!$B$4))*(Z49*((1+'3- Datos generales'!$B$11)^('5-Proyección inversiones'!BG$3-'3- Datos generales'!$B$4+'8 -Datos de referencia'!$B$25))),0)</f>
        <v>0</v>
      </c>
      <c r="BH49" s="23">
        <f>IF(AA49&gt;0,($N49*(1+'3- Datos generales'!$B$5)^(BH$3-'3- Datos generales'!$B$4))*(AA49*((1+'3- Datos generales'!$B$11)^('5-Proyección inversiones'!BH$3-'3- Datos generales'!$B$4+'8 -Datos de referencia'!$B$25))),0)</f>
        <v>0</v>
      </c>
      <c r="BI49" s="20">
        <f>IF(AB49&gt;0,$N49*((1+'3- Datos generales'!$B$5)^(BI$3-'3- Datos generales'!$B$4))*(AB49*((1+'3- Datos generales'!$B$11)^('5-Proyección inversiones'!BI$3-'3- Datos generales'!$B$4+'8 -Datos de referencia'!$B$25))),0)</f>
        <v>0</v>
      </c>
      <c r="BJ49" s="20">
        <f>IF(AC49&gt;0,$N49*((1+'3- Datos generales'!$B$5)^(BJ$3-'3- Datos generales'!$B$4))*(AC49*((1+'3- Datos generales'!$B$11)^('5-Proyección inversiones'!BJ$3-'3- Datos generales'!$B$4+'8 -Datos de referencia'!$B$25))),0)</f>
        <v>0</v>
      </c>
      <c r="BK49" s="20">
        <f>IF(AD49&gt;0,$N49*((1+'3- Datos generales'!$B$5)^(BK$3-'3- Datos generales'!$B$4))*(AD49*((1+'3- Datos generales'!$B$11)^('5-Proyección inversiones'!BK$3-'3- Datos generales'!$B$4+'8 -Datos de referencia'!$B$25))),0)</f>
        <v>0</v>
      </c>
      <c r="BL49" s="20">
        <f>IF(AE49&gt;0,$N49*((1+'3- Datos generales'!$B$5)^(BL$3-'3- Datos generales'!$B$4))*(AE49*((1+'3- Datos generales'!$B$11)^('5-Proyección inversiones'!BL$3-'3- Datos generales'!$B$4+'8 -Datos de referencia'!$B$25))),0)</f>
        <v>0</v>
      </c>
      <c r="BM49" s="20">
        <f>IF(AF49&gt;0,$N49*((1+'3- Datos generales'!$B$5)^(BM$3-'3- Datos generales'!$B$4))*(AF49*((1+'3- Datos generales'!$B$11)^('5-Proyección inversiones'!BM$3-'3- Datos generales'!$B$4+'8 -Datos de referencia'!$B$25))),0)</f>
        <v>0</v>
      </c>
      <c r="BN49" s="20">
        <f>IF(AG49&gt;0,$N49*((1+'3- Datos generales'!$B$5)^(BN$3-'3- Datos generales'!$B$4))*(AG49*((1+'3- Datos generales'!$B$11)^('5-Proyección inversiones'!BN$3-'3- Datos generales'!$B$4+'8 -Datos de referencia'!$B$25))),0)</f>
        <v>0</v>
      </c>
      <c r="BO49" s="20">
        <f>IF(AH49&gt;0,$N49*((1+'3- Datos generales'!$B$5)^(BO$3-'3- Datos generales'!$B$4))*(AH49*((1+'3- Datos generales'!$B$11)^('5-Proyección inversiones'!BO$3-'3- Datos generales'!$B$4+'8 -Datos de referencia'!$B$25))),0)</f>
        <v>0</v>
      </c>
      <c r="BP49" s="20">
        <f>IF(AI49&gt;0,$N49*((1+'3- Datos generales'!$B$5)^(BP$3-'3- Datos generales'!$B$4))*(AI49*((1+'3- Datos generales'!$B$11)^('5-Proyección inversiones'!BP$3-'3- Datos generales'!$B$4+'8 -Datos de referencia'!$B$25))),0)</f>
        <v>0</v>
      </c>
      <c r="BQ49" s="20">
        <f>IF(AJ49&gt;0,$N49*((1+'3- Datos generales'!$B$5)^(BQ$3-'3- Datos generales'!$B$4))*(AJ49*((1+'3- Datos generales'!$B$11)^('5-Proyección inversiones'!BQ$3-'3- Datos generales'!$B$4+'8 -Datos de referencia'!$B$25))),0)</f>
        <v>0</v>
      </c>
      <c r="BR49" s="155">
        <f>IF(AK49&gt;0,$N49*((1+'3- Datos generales'!$B$5)^(BR$3-'3- Datos generales'!$B$4))*(AK49*((1+'3- Datos generales'!$B$11)^('5-Proyección inversiones'!BR$3-'3- Datos generales'!$B$4+'8 -Datos de referencia'!$B$25))),0)</f>
        <v>0</v>
      </c>
      <c r="BS49" s="23">
        <f>IF(AL49&gt;0,AL49*($O49*(1+'3- Datos generales'!$B$5)^(BH$3-'3- Datos generales'!$B$4)),0)</f>
        <v>0</v>
      </c>
      <c r="BT49" s="20">
        <f>IF(AM49&gt;0,AM49*($O49*(1+'3- Datos generales'!$B$5)^(BT$3-'3- Datos generales'!$B$4)),0)</f>
        <v>0</v>
      </c>
      <c r="BU49" s="20">
        <f>IF(AN49&gt;0,AN49*($O49*(1+'3- Datos generales'!$B$5)^(BU$3-'3- Datos generales'!$B$4)),0)</f>
        <v>0</v>
      </c>
      <c r="BV49" s="20">
        <f>IF(AO49&gt;0,AO49*($O49*(1+'3- Datos generales'!$B$5)^(BV$3-'3- Datos generales'!$B$4)),0)</f>
        <v>0</v>
      </c>
      <c r="BW49" s="20">
        <f>IF(AP49&gt;0,AP49*($O49*(1+'3- Datos generales'!$B$5)^(BW$3-'3- Datos generales'!$B$4)),0)</f>
        <v>0</v>
      </c>
      <c r="BX49" s="20">
        <f>IF(AQ49&gt;0,AQ49*($O49*(1+'3- Datos generales'!$B$5)^(BX$3-'3- Datos generales'!$B$4)),0)</f>
        <v>0</v>
      </c>
      <c r="BY49" s="20">
        <f>IF(AR49&gt;0,AR49*($O49*(1+'3- Datos generales'!$B$5)^(BY$3-'3- Datos generales'!$B$4)),0)</f>
        <v>0</v>
      </c>
      <c r="BZ49" s="20">
        <f>IF(AS49&gt;0,AS49*($O49*(1+'3- Datos generales'!$B$5)^(BZ$3-'3- Datos generales'!$B$4)),0)</f>
        <v>0</v>
      </c>
      <c r="CA49" s="20">
        <f>IF(AT49&gt;0,AT49*($O49*(1+'3- Datos generales'!$B$5)^(CA$3-'3- Datos generales'!$B$4)),0)</f>
        <v>0</v>
      </c>
      <c r="CB49" s="20">
        <f>IF(AU49&gt;0,AU49*($O49*(1+'3- Datos generales'!$B$5)^(CB$3-'3- Datos generales'!$B$4)),0)</f>
        <v>0</v>
      </c>
      <c r="CC49" s="155">
        <f>IF(AV49&gt;0,AV49*($O49*(1+'3- Datos generales'!$B$5)^(CC$3-'3- Datos generales'!$B$4)),0)</f>
        <v>0</v>
      </c>
    </row>
    <row r="50" spans="1:81" x14ac:dyDescent="0.25">
      <c r="A50" s="38"/>
      <c r="B50" s="14"/>
      <c r="C50" s="14">
        <f>'4-Registro de activos'!C50</f>
        <v>0</v>
      </c>
      <c r="D50" s="14">
        <f>'4-Registro de activos'!D50</f>
        <v>0</v>
      </c>
      <c r="E50" s="14">
        <f>'4-Registro de activos'!E50</f>
        <v>0</v>
      </c>
      <c r="F50" s="14">
        <f>'4-Registro de activos'!F50</f>
        <v>0</v>
      </c>
      <c r="G50" s="14">
        <f>'4-Registro de activos'!G50</f>
        <v>0</v>
      </c>
      <c r="H50" s="26">
        <f>'4-Registro de activos'!H50</f>
        <v>0</v>
      </c>
      <c r="I50" s="15" t="str">
        <f>'4-Registro de activos'!AV50</f>
        <v>n/a</v>
      </c>
      <c r="J50" s="14" t="str">
        <f>'4-Registro de activos'!AW50</f>
        <v>Bajo Riesgo</v>
      </c>
      <c r="K50" s="14" t="str">
        <f>'4-Registro de activos'!AX50</f>
        <v>n/a</v>
      </c>
      <c r="L50" s="14" t="str">
        <f>'4-Registro de activos'!AY50</f>
        <v>n/a</v>
      </c>
      <c r="M50" s="66">
        <f>IF('4-Registro de activos'!K50="Sistema no mejorado",AVERAGE('3- Datos generales'!$D$20:$D$21),0)</f>
        <v>0</v>
      </c>
      <c r="N50" s="20" t="str">
        <f>IF('4-Registro de activos'!K50="Sistema no mejorado",0,IF('4-Registro de activos'!I50="sin dato","n/a",IF('4-Registro de activos'!I50="otro","n/a",VLOOKUP('4-Registro de activos'!I50,'3- Datos generales'!$A$23:$D$24,4,0))))</f>
        <v>n/a</v>
      </c>
      <c r="O50" s="155" t="str">
        <f>IF('4-Registro de activos'!K50="Sistema no mejorado",0,IF('4-Registro de activos'!I50="sin dato","n/a",IF('4-Registro de activos'!I50="otro","n/a",VLOOKUP('4-Registro de activos'!I50,'3- Datos generales'!$A$26:$D$27,4,0))))</f>
        <v>n/a</v>
      </c>
      <c r="P50" s="22">
        <f>IF('4-Registro de activos'!$AY50="Nueva Construccion",ROUNDUP(('4-Registro de activos'!$G50*'3- Datos generales'!$B$12*(1+'3- Datos generales'!$B$11)^(P$3-'3- Datos generales'!$B$4)),0),0)</f>
        <v>0</v>
      </c>
      <c r="Q50" s="21">
        <f>IF('4-Registro de activos'!$AY50="Nueva Construccion",IF($P50&gt;0,0,ROUNDUP(('4-Registro de activos'!$G50*'3- Datos generales'!$B$12*(1+'3- Datos generales'!$B$11)^(Q$3-'3- Datos generales'!$B$4)),0)),0)</f>
        <v>0</v>
      </c>
      <c r="R50" s="21">
        <f>IF('4-Registro de activos'!$AY50="Nueva Construccion",IF($P50&gt;0,0,ROUNDUP(('4-Registro de activos'!$G50*'3- Datos generales'!$B$12*(1+'3- Datos generales'!$B$11)^(R$3-'3- Datos generales'!$B$4)),0)),0)</f>
        <v>0</v>
      </c>
      <c r="S50" s="21">
        <f>IF('4-Registro de activos'!$AY50="Nueva Construccion",IF($P50&gt;0,0,ROUNDUP(('4-Registro de activos'!$G50*'3- Datos generales'!$B$12*(1+'3- Datos generales'!$B$11)^(S$3-'3- Datos generales'!$B$4)),0)),0)</f>
        <v>0</v>
      </c>
      <c r="T50" s="21">
        <f>IF('4-Registro de activos'!$AY50="Nueva Construccion",IF($P50&gt;0,0,ROUNDUP(('4-Registro de activos'!$G50*'3- Datos generales'!$B$12*(1+'3- Datos generales'!$B$11)^(T$3-'3- Datos generales'!$B$4)),0)),0)</f>
        <v>0</v>
      </c>
      <c r="U50" s="21">
        <f>IF('4-Registro de activos'!$AY50="Nueva Construccion",IF($P50&gt;0,0,ROUNDUP(('4-Registro de activos'!$G50*'3- Datos generales'!$B$12*(1+'3- Datos generales'!$B$11)^(U$3-'3- Datos generales'!$B$4)),0)),0)</f>
        <v>0</v>
      </c>
      <c r="V50" s="21">
        <f>IF('4-Registro de activos'!$AY50="Nueva Construccion",IF($P50&gt;0,0,ROUNDUP(('4-Registro de activos'!$G50*'3- Datos generales'!$B$12*(1+'3- Datos generales'!$B$11)^(V$3-'3- Datos generales'!$B$4)),0)),0)</f>
        <v>0</v>
      </c>
      <c r="W50" s="21">
        <f>IF('4-Registro de activos'!$AY50="Nueva Construccion",IF($P50&gt;0,0,ROUNDUP(('4-Registro de activos'!$G50*'3- Datos generales'!$B$12*(1+'3- Datos generales'!$B$11)^(W$3-'3- Datos generales'!$B$4)),0)),0)</f>
        <v>0</v>
      </c>
      <c r="X50" s="21">
        <f>IF('4-Registro de activos'!$AY50="Nueva Construccion",IF($P50&gt;0,0,ROUNDUP(('4-Registro de activos'!$G50*'3- Datos generales'!$B$12*(1+'3- Datos generales'!$B$11)^(X$3-'3- Datos generales'!$B$4)),0)),0)</f>
        <v>0</v>
      </c>
      <c r="Y50" s="21">
        <f>IF('4-Registro de activos'!$AY50="Nueva Construccion",IF($P50&gt;0,0,ROUNDUP(('4-Registro de activos'!$G50*'3- Datos generales'!$B$12*(1+'3- Datos generales'!$B$11)^(Y$3-'3- Datos generales'!$B$4)),0)),0)</f>
        <v>0</v>
      </c>
      <c r="Z50" s="159">
        <f>IF('4-Registro de activos'!$AY50="Nueva Construccion",IF($P50&gt;0,0,ROUNDUP(('4-Registro de activos'!$G50*'3- Datos generales'!$B$12*(1+'3- Datos generales'!$B$11)^(Z$3-'3- Datos generales'!$B$4)),0)),0)</f>
        <v>0</v>
      </c>
      <c r="AA50" s="22">
        <f>IF('4-Registro de activos'!$AV50&lt;=(AA$3-'3- Datos generales'!$B$4),ROUNDUP(('4-Registro de activos'!$G50*'3- Datos generales'!$B$12*(1+'3- Datos generales'!$B$11)^(AA$3-'3- Datos generales'!$B$4)),0),0)</f>
        <v>0</v>
      </c>
      <c r="AB50" s="21">
        <f>IF('4-Registro de activos'!$AV50=(AB$3-'3- Datos generales'!$B$4),ROUNDUP(('4-Registro de activos'!$G50*'3- Datos generales'!$B$12*(1+'3- Datos generales'!$B$11)^(AB$3-'3- Datos generales'!$B$4)),0),0)</f>
        <v>0</v>
      </c>
      <c r="AC50" s="21">
        <f>IF('4-Registro de activos'!$AV50=(AC$3-'3- Datos generales'!$B$4),ROUNDUP(('4-Registro de activos'!$G50*'3- Datos generales'!$B$12*(1+'3- Datos generales'!$B$11)^(AC$3-'3- Datos generales'!$B$4)),0),0)</f>
        <v>0</v>
      </c>
      <c r="AD50" s="21">
        <f>IF('4-Registro de activos'!$AV50=(AD$3-'3- Datos generales'!$B$4),ROUNDUP(('4-Registro de activos'!$G50*'3- Datos generales'!$B$12*(1+'3- Datos generales'!$B$11)^(AD$3-'3- Datos generales'!$B$4)),0),0)</f>
        <v>0</v>
      </c>
      <c r="AE50" s="21">
        <f>IF('4-Registro de activos'!$AV50=(AE$3-'3- Datos generales'!$B$4),ROUNDUP(('4-Registro de activos'!$G50*'3- Datos generales'!$B$12*(1+'3- Datos generales'!$B$11)^(AE$3-'3- Datos generales'!$B$4)),0),0)</f>
        <v>0</v>
      </c>
      <c r="AF50" s="21">
        <f>IF('4-Registro de activos'!$AV50=(AF$3-'3- Datos generales'!$B$4),ROUNDUP(('4-Registro de activos'!$G50*'3- Datos generales'!$B$12*(1+'3- Datos generales'!$B$11)^(AF$3-'3- Datos generales'!$B$4)),0),0)</f>
        <v>0</v>
      </c>
      <c r="AG50" s="21">
        <f>IF('4-Registro de activos'!$AV50=(AG$3-'3- Datos generales'!$B$4),ROUNDUP(('4-Registro de activos'!$G50*'3- Datos generales'!$B$12*(1+'3- Datos generales'!$B$11)^(AG$3-'3- Datos generales'!$B$4)),0),0)</f>
        <v>0</v>
      </c>
      <c r="AH50" s="21">
        <f>IF('4-Registro de activos'!$AV50=(AH$3-'3- Datos generales'!$B$4),ROUNDUP(('4-Registro de activos'!$G50*'3- Datos generales'!$B$12*(1+'3- Datos generales'!$B$11)^(AH$3-'3- Datos generales'!$B$4)),0),0)</f>
        <v>0</v>
      </c>
      <c r="AI50" s="21">
        <f>IF('4-Registro de activos'!$AV50=(AI$3-'3- Datos generales'!$B$4),ROUNDUP(('4-Registro de activos'!$G50*'3- Datos generales'!$B$12*(1+'3- Datos generales'!$B$11)^(AI$3-'3- Datos generales'!$B$4)),0),0)</f>
        <v>0</v>
      </c>
      <c r="AJ50" s="21">
        <f>IF('4-Registro de activos'!$AV50=(AJ$3-'3- Datos generales'!$B$4),ROUNDUP(('4-Registro de activos'!$G50*'3- Datos generales'!$B$12*(1+'3- Datos generales'!$B$11)^(AJ$3-'3- Datos generales'!$B$4)),0),0)</f>
        <v>0</v>
      </c>
      <c r="AK50" s="159">
        <f>IF('4-Registro de activos'!$AV50=(AK$3-'3- Datos generales'!$B$4),ROUNDUP(('4-Registro de activos'!$G50*'3- Datos generales'!$B$12*(1+'3- Datos generales'!$B$11)^(AK$3-'3- Datos generales'!$B$4)),0),0)</f>
        <v>0</v>
      </c>
      <c r="AL50" s="22">
        <f>IF('4-Registro de activos'!$AV50&lt;=(AL$3-'3- Datos generales'!$B$4),ROUNDUP((('4-Registro de activos'!$H50*'3- Datos generales'!$B$12)*((1+'3- Datos generales'!$B$11)^(AL$3-'3- Datos generales'!$B$4+'8 -Datos de referencia'!$B$25))),0),0)</f>
        <v>0</v>
      </c>
      <c r="AM50" s="21">
        <f>IF('4-Registro de activos'!$AV50=(AM$3-'3- Datos generales'!$B$4),ROUNDUP((('4-Registro de activos'!$H50*'3- Datos generales'!$B$12)*((1+'3- Datos generales'!$B$11)^(AM$3-'3- Datos generales'!$B$4+'8 -Datos de referencia'!$B$25))),0),0)</f>
        <v>0</v>
      </c>
      <c r="AN50" s="21">
        <f>IF('4-Registro de activos'!$AV50=(AN$3-'3- Datos generales'!$B$4),ROUNDUP((('4-Registro de activos'!$H50*'3- Datos generales'!$B$12)*((1+'3- Datos generales'!$B$11)^(AN$3-'3- Datos generales'!$B$4+'8 -Datos de referencia'!$B$25))),0),0)</f>
        <v>0</v>
      </c>
      <c r="AO50" s="21">
        <f>IF('4-Registro de activos'!$AV50=(AO$3-'3- Datos generales'!$B$4),ROUNDUP((('4-Registro de activos'!$H50*'3- Datos generales'!$B$12)*((1+'3- Datos generales'!$B$11)^(AO$3-'3- Datos generales'!$B$4+'8 -Datos de referencia'!$B$25))),0),0)</f>
        <v>0</v>
      </c>
      <c r="AP50" s="21">
        <f>IF('4-Registro de activos'!$AV50=(AP$3-'3- Datos generales'!$B$4),ROUNDUP((('4-Registro de activos'!$H50*'3- Datos generales'!$B$12)*((1+'3- Datos generales'!$B$11)^(AP$3-'3- Datos generales'!$B$4+'8 -Datos de referencia'!$B$25))),0),0)</f>
        <v>0</v>
      </c>
      <c r="AQ50" s="21">
        <f>IF('4-Registro de activos'!$AV50=(AQ$3-'3- Datos generales'!$B$4),ROUNDUP((('4-Registro de activos'!$H50*'3- Datos generales'!$B$12)*((1+'3- Datos generales'!$B$11)^(AQ$3-'3- Datos generales'!$B$4+'8 -Datos de referencia'!$B$25))),0),0)</f>
        <v>0</v>
      </c>
      <c r="AR50" s="21">
        <f>IF('4-Registro de activos'!$AV50=(AR$3-'3- Datos generales'!$B$4),ROUNDUP((('4-Registro de activos'!$H50*'3- Datos generales'!$B$12)*((1+'3- Datos generales'!$B$11)^(AR$3-'3- Datos generales'!$B$4+'8 -Datos de referencia'!$B$25))),0),0)</f>
        <v>0</v>
      </c>
      <c r="AS50" s="21">
        <f>IF('4-Registro de activos'!$AV50=(AS$3-'3- Datos generales'!$B$4),ROUNDUP((('4-Registro de activos'!$H50*'3- Datos generales'!$B$12)*((1+'3- Datos generales'!$B$11)^(AS$3-'3- Datos generales'!$B$4+'8 -Datos de referencia'!$B$25))),0),0)</f>
        <v>0</v>
      </c>
      <c r="AT50" s="21">
        <f>IF('4-Registro de activos'!$AV50=(AT$3-'3- Datos generales'!$B$4),ROUNDUP((('4-Registro de activos'!$H50*'3- Datos generales'!$B$12)*((1+'3- Datos generales'!$B$11)^(AT$3-'3- Datos generales'!$B$4+'8 -Datos de referencia'!$B$25))),0),0)</f>
        <v>0</v>
      </c>
      <c r="AU50" s="21">
        <f>IF('4-Registro de activos'!$AV50=(AU$3-'3- Datos generales'!$B$4),ROUNDUP((('4-Registro de activos'!$H50*'3- Datos generales'!$B$12)*((1+'3- Datos generales'!$B$11)^(AU$3-'3- Datos generales'!$B$4+'8 -Datos de referencia'!$B$25))),0),0)</f>
        <v>0</v>
      </c>
      <c r="AV50" s="159">
        <f>IF('4-Registro de activos'!$AV50=(AV$3-'3- Datos generales'!$B$4),ROUNDUP((('4-Registro de activos'!$H50*'3- Datos generales'!$B$12)*((1+'3- Datos generales'!$B$11)^(AV$3-'3- Datos generales'!$B$4+'8 -Datos de referencia'!$B$25))),0),0)</f>
        <v>0</v>
      </c>
      <c r="AW50" s="23">
        <f>IF(P50&gt;0,($M50*(1+'3- Datos generales'!$B$5)^('5-Proyección inversiones'!AW$3-'3- Datos generales'!$B$4))*(P50*((1+'3- Datos generales'!$B$11)^(AW$3-'3- Datos generales'!$B$4+'8 -Datos de referencia'!$B$25))),0)</f>
        <v>0</v>
      </c>
      <c r="AX50" s="20">
        <f>IF(Q50&gt;0,($M50*(1+'3- Datos generales'!$B$5)^(AX$3-'3- Datos generales'!$B$4))*(Q50*((1+'3- Datos generales'!$B$11)^('5-Proyección inversiones'!AX$3-'3- Datos generales'!$B$4+'8 -Datos de referencia'!$B$25))),0)</f>
        <v>0</v>
      </c>
      <c r="AY50" s="20">
        <f>IF(R50&gt;0,($M50*(1+'3- Datos generales'!$B$5)^(AY$3-'3- Datos generales'!$B$4))*(R50*((1+'3- Datos generales'!$B$11)^('5-Proyección inversiones'!AY$3-'3- Datos generales'!$B$4+'8 -Datos de referencia'!$B$25))),0)</f>
        <v>0</v>
      </c>
      <c r="AZ50" s="20">
        <f>IF(S50&gt;0,($M50*(1+'3- Datos generales'!$B$5)^(AZ$3-'3- Datos generales'!$B$4))*(S50*((1+'3- Datos generales'!$B$11)^('5-Proyección inversiones'!AZ$3-'3- Datos generales'!$B$4+'8 -Datos de referencia'!$B$25))),0)</f>
        <v>0</v>
      </c>
      <c r="BA50" s="20">
        <f>IF(T50&gt;0,($M50*(1+'3- Datos generales'!$B$5)^(BA$3-'3- Datos generales'!$B$4))*(T50*((1+'3- Datos generales'!$B$11)^('5-Proyección inversiones'!BA$3-'3- Datos generales'!$B$4+'8 -Datos de referencia'!$B$25))),0)</f>
        <v>0</v>
      </c>
      <c r="BB50" s="20">
        <f>IF(U50&gt;0,($M50*(1+'3- Datos generales'!$B$5)^(BB$3-'3- Datos generales'!$B$4))*(U50*((1+'3- Datos generales'!$B$11)^('5-Proyección inversiones'!BB$3-'3- Datos generales'!$B$4+'8 -Datos de referencia'!$B$25))),0)</f>
        <v>0</v>
      </c>
      <c r="BC50" s="20">
        <f>IF(V50&gt;0,($M50*(1+'3- Datos generales'!$B$5)^(BC$3-'3- Datos generales'!$B$4))*(V50*((1+'3- Datos generales'!$B$11)^('5-Proyección inversiones'!BC$3-'3- Datos generales'!$B$4+'8 -Datos de referencia'!$B$25))),0)</f>
        <v>0</v>
      </c>
      <c r="BD50" s="20">
        <f>IF(W50&gt;0,($M50*(1+'3- Datos generales'!$B$5)^(BD$3-'3- Datos generales'!$B$4))*(W50*((1+'3- Datos generales'!$B$11)^('5-Proyección inversiones'!BD$3-'3- Datos generales'!$B$4+'8 -Datos de referencia'!$B$25))),0)</f>
        <v>0</v>
      </c>
      <c r="BE50" s="20">
        <f>IF(X50&gt;0,($M50*(1+'3- Datos generales'!$B$5)^(BE$3-'3- Datos generales'!$B$4))*(X50*((1+'3- Datos generales'!$B$11)^('5-Proyección inversiones'!BE$3-'3- Datos generales'!$B$4+'8 -Datos de referencia'!$B$25))),0)</f>
        <v>0</v>
      </c>
      <c r="BF50" s="20">
        <f>IF(Y50&gt;0,($M50*(1+'3- Datos generales'!$B$5)^(BF$3-'3- Datos generales'!$B$4))*(Y50*((1+'3- Datos generales'!$B$11)^('5-Proyección inversiones'!BF$3-'3- Datos generales'!$B$4+'8 -Datos de referencia'!$B$25))),0)</f>
        <v>0</v>
      </c>
      <c r="BG50" s="155">
        <f>IF(Z50&gt;0,($M50*(1+'3- Datos generales'!$B$5)^(BG$3-'3- Datos generales'!$B$4))*(Z50*((1+'3- Datos generales'!$B$11)^('5-Proyección inversiones'!BG$3-'3- Datos generales'!$B$4+'8 -Datos de referencia'!$B$25))),0)</f>
        <v>0</v>
      </c>
      <c r="BH50" s="23">
        <f>IF(AA50&gt;0,($N50*(1+'3- Datos generales'!$B$5)^(BH$3-'3- Datos generales'!$B$4))*(AA50*((1+'3- Datos generales'!$B$11)^('5-Proyección inversiones'!BH$3-'3- Datos generales'!$B$4+'8 -Datos de referencia'!$B$25))),0)</f>
        <v>0</v>
      </c>
      <c r="BI50" s="20">
        <f>IF(AB50&gt;0,$N50*((1+'3- Datos generales'!$B$5)^(BI$3-'3- Datos generales'!$B$4))*(AB50*((1+'3- Datos generales'!$B$11)^('5-Proyección inversiones'!BI$3-'3- Datos generales'!$B$4+'8 -Datos de referencia'!$B$25))),0)</f>
        <v>0</v>
      </c>
      <c r="BJ50" s="20">
        <f>IF(AC50&gt;0,$N50*((1+'3- Datos generales'!$B$5)^(BJ$3-'3- Datos generales'!$B$4))*(AC50*((1+'3- Datos generales'!$B$11)^('5-Proyección inversiones'!BJ$3-'3- Datos generales'!$B$4+'8 -Datos de referencia'!$B$25))),0)</f>
        <v>0</v>
      </c>
      <c r="BK50" s="20">
        <f>IF(AD50&gt;0,$N50*((1+'3- Datos generales'!$B$5)^(BK$3-'3- Datos generales'!$B$4))*(AD50*((1+'3- Datos generales'!$B$11)^('5-Proyección inversiones'!BK$3-'3- Datos generales'!$B$4+'8 -Datos de referencia'!$B$25))),0)</f>
        <v>0</v>
      </c>
      <c r="BL50" s="20">
        <f>IF(AE50&gt;0,$N50*((1+'3- Datos generales'!$B$5)^(BL$3-'3- Datos generales'!$B$4))*(AE50*((1+'3- Datos generales'!$B$11)^('5-Proyección inversiones'!BL$3-'3- Datos generales'!$B$4+'8 -Datos de referencia'!$B$25))),0)</f>
        <v>0</v>
      </c>
      <c r="BM50" s="20">
        <f>IF(AF50&gt;0,$N50*((1+'3- Datos generales'!$B$5)^(BM$3-'3- Datos generales'!$B$4))*(AF50*((1+'3- Datos generales'!$B$11)^('5-Proyección inversiones'!BM$3-'3- Datos generales'!$B$4+'8 -Datos de referencia'!$B$25))),0)</f>
        <v>0</v>
      </c>
      <c r="BN50" s="20">
        <f>IF(AG50&gt;0,$N50*((1+'3- Datos generales'!$B$5)^(BN$3-'3- Datos generales'!$B$4))*(AG50*((1+'3- Datos generales'!$B$11)^('5-Proyección inversiones'!BN$3-'3- Datos generales'!$B$4+'8 -Datos de referencia'!$B$25))),0)</f>
        <v>0</v>
      </c>
      <c r="BO50" s="20">
        <f>IF(AH50&gt;0,$N50*((1+'3- Datos generales'!$B$5)^(BO$3-'3- Datos generales'!$B$4))*(AH50*((1+'3- Datos generales'!$B$11)^('5-Proyección inversiones'!BO$3-'3- Datos generales'!$B$4+'8 -Datos de referencia'!$B$25))),0)</f>
        <v>0</v>
      </c>
      <c r="BP50" s="20">
        <f>IF(AI50&gt;0,$N50*((1+'3- Datos generales'!$B$5)^(BP$3-'3- Datos generales'!$B$4))*(AI50*((1+'3- Datos generales'!$B$11)^('5-Proyección inversiones'!BP$3-'3- Datos generales'!$B$4+'8 -Datos de referencia'!$B$25))),0)</f>
        <v>0</v>
      </c>
      <c r="BQ50" s="20">
        <f>IF(AJ50&gt;0,$N50*((1+'3- Datos generales'!$B$5)^(BQ$3-'3- Datos generales'!$B$4))*(AJ50*((1+'3- Datos generales'!$B$11)^('5-Proyección inversiones'!BQ$3-'3- Datos generales'!$B$4+'8 -Datos de referencia'!$B$25))),0)</f>
        <v>0</v>
      </c>
      <c r="BR50" s="155">
        <f>IF(AK50&gt;0,$N50*((1+'3- Datos generales'!$B$5)^(BR$3-'3- Datos generales'!$B$4))*(AK50*((1+'3- Datos generales'!$B$11)^('5-Proyección inversiones'!BR$3-'3- Datos generales'!$B$4+'8 -Datos de referencia'!$B$25))),0)</f>
        <v>0</v>
      </c>
      <c r="BS50" s="23">
        <f>IF(AL50&gt;0,AL50*($O50*(1+'3- Datos generales'!$B$5)^(BH$3-'3- Datos generales'!$B$4)),0)</f>
        <v>0</v>
      </c>
      <c r="BT50" s="20">
        <f>IF(AM50&gt;0,AM50*($O50*(1+'3- Datos generales'!$B$5)^(BT$3-'3- Datos generales'!$B$4)),0)</f>
        <v>0</v>
      </c>
      <c r="BU50" s="20">
        <f>IF(AN50&gt;0,AN50*($O50*(1+'3- Datos generales'!$B$5)^(BU$3-'3- Datos generales'!$B$4)),0)</f>
        <v>0</v>
      </c>
      <c r="BV50" s="20">
        <f>IF(AO50&gt;0,AO50*($O50*(1+'3- Datos generales'!$B$5)^(BV$3-'3- Datos generales'!$B$4)),0)</f>
        <v>0</v>
      </c>
      <c r="BW50" s="20">
        <f>IF(AP50&gt;0,AP50*($O50*(1+'3- Datos generales'!$B$5)^(BW$3-'3- Datos generales'!$B$4)),0)</f>
        <v>0</v>
      </c>
      <c r="BX50" s="20">
        <f>IF(AQ50&gt;0,AQ50*($O50*(1+'3- Datos generales'!$B$5)^(BX$3-'3- Datos generales'!$B$4)),0)</f>
        <v>0</v>
      </c>
      <c r="BY50" s="20">
        <f>IF(AR50&gt;0,AR50*($O50*(1+'3- Datos generales'!$B$5)^(BY$3-'3- Datos generales'!$B$4)),0)</f>
        <v>0</v>
      </c>
      <c r="BZ50" s="20">
        <f>IF(AS50&gt;0,AS50*($O50*(1+'3- Datos generales'!$B$5)^(BZ$3-'3- Datos generales'!$B$4)),0)</f>
        <v>0</v>
      </c>
      <c r="CA50" s="20">
        <f>IF(AT50&gt;0,AT50*($O50*(1+'3- Datos generales'!$B$5)^(CA$3-'3- Datos generales'!$B$4)),0)</f>
        <v>0</v>
      </c>
      <c r="CB50" s="20">
        <f>IF(AU50&gt;0,AU50*($O50*(1+'3- Datos generales'!$B$5)^(CB$3-'3- Datos generales'!$B$4)),0)</f>
        <v>0</v>
      </c>
      <c r="CC50" s="155">
        <f>IF(AV50&gt;0,AV50*($O50*(1+'3- Datos generales'!$B$5)^(CC$3-'3- Datos generales'!$B$4)),0)</f>
        <v>0</v>
      </c>
    </row>
    <row r="51" spans="1:81" x14ac:dyDescent="0.25">
      <c r="A51" s="38"/>
      <c r="B51" s="14"/>
      <c r="C51" s="14">
        <f>'4-Registro de activos'!C51</f>
        <v>0</v>
      </c>
      <c r="D51" s="14">
        <f>'4-Registro de activos'!D51</f>
        <v>0</v>
      </c>
      <c r="E51" s="14">
        <f>'4-Registro de activos'!E51</f>
        <v>0</v>
      </c>
      <c r="F51" s="14">
        <f>'4-Registro de activos'!F51</f>
        <v>0</v>
      </c>
      <c r="G51" s="14">
        <f>'4-Registro de activos'!G51</f>
        <v>0</v>
      </c>
      <c r="H51" s="26">
        <f>'4-Registro de activos'!H51</f>
        <v>0</v>
      </c>
      <c r="I51" s="15" t="str">
        <f>'4-Registro de activos'!AV51</f>
        <v>n/a</v>
      </c>
      <c r="J51" s="14" t="str">
        <f>'4-Registro de activos'!AW51</f>
        <v>Bajo Riesgo</v>
      </c>
      <c r="K51" s="14" t="str">
        <f>'4-Registro de activos'!AX51</f>
        <v>n/a</v>
      </c>
      <c r="L51" s="14" t="str">
        <f>'4-Registro de activos'!AY51</f>
        <v>n/a</v>
      </c>
      <c r="M51" s="66">
        <f>IF('4-Registro de activos'!K51="Sistema no mejorado",AVERAGE('3- Datos generales'!$D$20:$D$21),0)</f>
        <v>0</v>
      </c>
      <c r="N51" s="20" t="str">
        <f>IF('4-Registro de activos'!K51="Sistema no mejorado",0,IF('4-Registro de activos'!I51="sin dato","n/a",IF('4-Registro de activos'!I51="otro","n/a",VLOOKUP('4-Registro de activos'!I51,'3- Datos generales'!$A$23:$D$24,4,0))))</f>
        <v>n/a</v>
      </c>
      <c r="O51" s="155" t="str">
        <f>IF('4-Registro de activos'!K51="Sistema no mejorado",0,IF('4-Registro de activos'!I51="sin dato","n/a",IF('4-Registro de activos'!I51="otro","n/a",VLOOKUP('4-Registro de activos'!I51,'3- Datos generales'!$A$26:$D$27,4,0))))</f>
        <v>n/a</v>
      </c>
      <c r="P51" s="22">
        <f>IF('4-Registro de activos'!$AY51="Nueva Construccion",ROUNDUP(('4-Registro de activos'!$G51*'3- Datos generales'!$B$12*(1+'3- Datos generales'!$B$11)^(P$3-'3- Datos generales'!$B$4)),0),0)</f>
        <v>0</v>
      </c>
      <c r="Q51" s="21">
        <f>IF('4-Registro de activos'!$AY51="Nueva Construccion",IF($P51&gt;0,0,ROUNDUP(('4-Registro de activos'!$G51*'3- Datos generales'!$B$12*(1+'3- Datos generales'!$B$11)^(Q$3-'3- Datos generales'!$B$4)),0)),0)</f>
        <v>0</v>
      </c>
      <c r="R51" s="21">
        <f>IF('4-Registro de activos'!$AY51="Nueva Construccion",IF($P51&gt;0,0,ROUNDUP(('4-Registro de activos'!$G51*'3- Datos generales'!$B$12*(1+'3- Datos generales'!$B$11)^(R$3-'3- Datos generales'!$B$4)),0)),0)</f>
        <v>0</v>
      </c>
      <c r="S51" s="21">
        <f>IF('4-Registro de activos'!$AY51="Nueva Construccion",IF($P51&gt;0,0,ROUNDUP(('4-Registro de activos'!$G51*'3- Datos generales'!$B$12*(1+'3- Datos generales'!$B$11)^(S$3-'3- Datos generales'!$B$4)),0)),0)</f>
        <v>0</v>
      </c>
      <c r="T51" s="21">
        <f>IF('4-Registro de activos'!$AY51="Nueva Construccion",IF($P51&gt;0,0,ROUNDUP(('4-Registro de activos'!$G51*'3- Datos generales'!$B$12*(1+'3- Datos generales'!$B$11)^(T$3-'3- Datos generales'!$B$4)),0)),0)</f>
        <v>0</v>
      </c>
      <c r="U51" s="21">
        <f>IF('4-Registro de activos'!$AY51="Nueva Construccion",IF($P51&gt;0,0,ROUNDUP(('4-Registro de activos'!$G51*'3- Datos generales'!$B$12*(1+'3- Datos generales'!$B$11)^(U$3-'3- Datos generales'!$B$4)),0)),0)</f>
        <v>0</v>
      </c>
      <c r="V51" s="21">
        <f>IF('4-Registro de activos'!$AY51="Nueva Construccion",IF($P51&gt;0,0,ROUNDUP(('4-Registro de activos'!$G51*'3- Datos generales'!$B$12*(1+'3- Datos generales'!$B$11)^(V$3-'3- Datos generales'!$B$4)),0)),0)</f>
        <v>0</v>
      </c>
      <c r="W51" s="21">
        <f>IF('4-Registro de activos'!$AY51="Nueva Construccion",IF($P51&gt;0,0,ROUNDUP(('4-Registro de activos'!$G51*'3- Datos generales'!$B$12*(1+'3- Datos generales'!$B$11)^(W$3-'3- Datos generales'!$B$4)),0)),0)</f>
        <v>0</v>
      </c>
      <c r="X51" s="21">
        <f>IF('4-Registro de activos'!$AY51="Nueva Construccion",IF($P51&gt;0,0,ROUNDUP(('4-Registro de activos'!$G51*'3- Datos generales'!$B$12*(1+'3- Datos generales'!$B$11)^(X$3-'3- Datos generales'!$B$4)),0)),0)</f>
        <v>0</v>
      </c>
      <c r="Y51" s="21">
        <f>IF('4-Registro de activos'!$AY51="Nueva Construccion",IF($P51&gt;0,0,ROUNDUP(('4-Registro de activos'!$G51*'3- Datos generales'!$B$12*(1+'3- Datos generales'!$B$11)^(Y$3-'3- Datos generales'!$B$4)),0)),0)</f>
        <v>0</v>
      </c>
      <c r="Z51" s="159">
        <f>IF('4-Registro de activos'!$AY51="Nueva Construccion",IF($P51&gt;0,0,ROUNDUP(('4-Registro de activos'!$G51*'3- Datos generales'!$B$12*(1+'3- Datos generales'!$B$11)^(Z$3-'3- Datos generales'!$B$4)),0)),0)</f>
        <v>0</v>
      </c>
      <c r="AA51" s="22">
        <f>IF('4-Registro de activos'!$AV51&lt;=(AA$3-'3- Datos generales'!$B$4),ROUNDUP(('4-Registro de activos'!$G51*'3- Datos generales'!$B$12*(1+'3- Datos generales'!$B$11)^(AA$3-'3- Datos generales'!$B$4)),0),0)</f>
        <v>0</v>
      </c>
      <c r="AB51" s="21">
        <f>IF('4-Registro de activos'!$AV51=(AB$3-'3- Datos generales'!$B$4),ROUNDUP(('4-Registro de activos'!$G51*'3- Datos generales'!$B$12*(1+'3- Datos generales'!$B$11)^(AB$3-'3- Datos generales'!$B$4)),0),0)</f>
        <v>0</v>
      </c>
      <c r="AC51" s="21">
        <f>IF('4-Registro de activos'!$AV51=(AC$3-'3- Datos generales'!$B$4),ROUNDUP(('4-Registro de activos'!$G51*'3- Datos generales'!$B$12*(1+'3- Datos generales'!$B$11)^(AC$3-'3- Datos generales'!$B$4)),0),0)</f>
        <v>0</v>
      </c>
      <c r="AD51" s="21">
        <f>IF('4-Registro de activos'!$AV51=(AD$3-'3- Datos generales'!$B$4),ROUNDUP(('4-Registro de activos'!$G51*'3- Datos generales'!$B$12*(1+'3- Datos generales'!$B$11)^(AD$3-'3- Datos generales'!$B$4)),0),0)</f>
        <v>0</v>
      </c>
      <c r="AE51" s="21">
        <f>IF('4-Registro de activos'!$AV51=(AE$3-'3- Datos generales'!$B$4),ROUNDUP(('4-Registro de activos'!$G51*'3- Datos generales'!$B$12*(1+'3- Datos generales'!$B$11)^(AE$3-'3- Datos generales'!$B$4)),0),0)</f>
        <v>0</v>
      </c>
      <c r="AF51" s="21">
        <f>IF('4-Registro de activos'!$AV51=(AF$3-'3- Datos generales'!$B$4),ROUNDUP(('4-Registro de activos'!$G51*'3- Datos generales'!$B$12*(1+'3- Datos generales'!$B$11)^(AF$3-'3- Datos generales'!$B$4)),0),0)</f>
        <v>0</v>
      </c>
      <c r="AG51" s="21">
        <f>IF('4-Registro de activos'!$AV51=(AG$3-'3- Datos generales'!$B$4),ROUNDUP(('4-Registro de activos'!$G51*'3- Datos generales'!$B$12*(1+'3- Datos generales'!$B$11)^(AG$3-'3- Datos generales'!$B$4)),0),0)</f>
        <v>0</v>
      </c>
      <c r="AH51" s="21">
        <f>IF('4-Registro de activos'!$AV51=(AH$3-'3- Datos generales'!$B$4),ROUNDUP(('4-Registro de activos'!$G51*'3- Datos generales'!$B$12*(1+'3- Datos generales'!$B$11)^(AH$3-'3- Datos generales'!$B$4)),0),0)</f>
        <v>0</v>
      </c>
      <c r="AI51" s="21">
        <f>IF('4-Registro de activos'!$AV51=(AI$3-'3- Datos generales'!$B$4),ROUNDUP(('4-Registro de activos'!$G51*'3- Datos generales'!$B$12*(1+'3- Datos generales'!$B$11)^(AI$3-'3- Datos generales'!$B$4)),0),0)</f>
        <v>0</v>
      </c>
      <c r="AJ51" s="21">
        <f>IF('4-Registro de activos'!$AV51=(AJ$3-'3- Datos generales'!$B$4),ROUNDUP(('4-Registro de activos'!$G51*'3- Datos generales'!$B$12*(1+'3- Datos generales'!$B$11)^(AJ$3-'3- Datos generales'!$B$4)),0),0)</f>
        <v>0</v>
      </c>
      <c r="AK51" s="159">
        <f>IF('4-Registro de activos'!$AV51=(AK$3-'3- Datos generales'!$B$4),ROUNDUP(('4-Registro de activos'!$G51*'3- Datos generales'!$B$12*(1+'3- Datos generales'!$B$11)^(AK$3-'3- Datos generales'!$B$4)),0),0)</f>
        <v>0</v>
      </c>
      <c r="AL51" s="22">
        <f>IF('4-Registro de activos'!$AV51&lt;=(AL$3-'3- Datos generales'!$B$4),ROUNDUP((('4-Registro de activos'!$H51*'3- Datos generales'!$B$12)*((1+'3- Datos generales'!$B$11)^(AL$3-'3- Datos generales'!$B$4+'8 -Datos de referencia'!$B$25))),0),0)</f>
        <v>0</v>
      </c>
      <c r="AM51" s="21">
        <f>IF('4-Registro de activos'!$AV51=(AM$3-'3- Datos generales'!$B$4),ROUNDUP((('4-Registro de activos'!$H51*'3- Datos generales'!$B$12)*((1+'3- Datos generales'!$B$11)^(AM$3-'3- Datos generales'!$B$4+'8 -Datos de referencia'!$B$25))),0),0)</f>
        <v>0</v>
      </c>
      <c r="AN51" s="21">
        <f>IF('4-Registro de activos'!$AV51=(AN$3-'3- Datos generales'!$B$4),ROUNDUP((('4-Registro de activos'!$H51*'3- Datos generales'!$B$12)*((1+'3- Datos generales'!$B$11)^(AN$3-'3- Datos generales'!$B$4+'8 -Datos de referencia'!$B$25))),0),0)</f>
        <v>0</v>
      </c>
      <c r="AO51" s="21">
        <f>IF('4-Registro de activos'!$AV51=(AO$3-'3- Datos generales'!$B$4),ROUNDUP((('4-Registro de activos'!$H51*'3- Datos generales'!$B$12)*((1+'3- Datos generales'!$B$11)^(AO$3-'3- Datos generales'!$B$4+'8 -Datos de referencia'!$B$25))),0),0)</f>
        <v>0</v>
      </c>
      <c r="AP51" s="21">
        <f>IF('4-Registro de activos'!$AV51=(AP$3-'3- Datos generales'!$B$4),ROUNDUP((('4-Registro de activos'!$H51*'3- Datos generales'!$B$12)*((1+'3- Datos generales'!$B$11)^(AP$3-'3- Datos generales'!$B$4+'8 -Datos de referencia'!$B$25))),0),0)</f>
        <v>0</v>
      </c>
      <c r="AQ51" s="21">
        <f>IF('4-Registro de activos'!$AV51=(AQ$3-'3- Datos generales'!$B$4),ROUNDUP((('4-Registro de activos'!$H51*'3- Datos generales'!$B$12)*((1+'3- Datos generales'!$B$11)^(AQ$3-'3- Datos generales'!$B$4+'8 -Datos de referencia'!$B$25))),0),0)</f>
        <v>0</v>
      </c>
      <c r="AR51" s="21">
        <f>IF('4-Registro de activos'!$AV51=(AR$3-'3- Datos generales'!$B$4),ROUNDUP((('4-Registro de activos'!$H51*'3- Datos generales'!$B$12)*((1+'3- Datos generales'!$B$11)^(AR$3-'3- Datos generales'!$B$4+'8 -Datos de referencia'!$B$25))),0),0)</f>
        <v>0</v>
      </c>
      <c r="AS51" s="21">
        <f>IF('4-Registro de activos'!$AV51=(AS$3-'3- Datos generales'!$B$4),ROUNDUP((('4-Registro de activos'!$H51*'3- Datos generales'!$B$12)*((1+'3- Datos generales'!$B$11)^(AS$3-'3- Datos generales'!$B$4+'8 -Datos de referencia'!$B$25))),0),0)</f>
        <v>0</v>
      </c>
      <c r="AT51" s="21">
        <f>IF('4-Registro de activos'!$AV51=(AT$3-'3- Datos generales'!$B$4),ROUNDUP((('4-Registro de activos'!$H51*'3- Datos generales'!$B$12)*((1+'3- Datos generales'!$B$11)^(AT$3-'3- Datos generales'!$B$4+'8 -Datos de referencia'!$B$25))),0),0)</f>
        <v>0</v>
      </c>
      <c r="AU51" s="21">
        <f>IF('4-Registro de activos'!$AV51=(AU$3-'3- Datos generales'!$B$4),ROUNDUP((('4-Registro de activos'!$H51*'3- Datos generales'!$B$12)*((1+'3- Datos generales'!$B$11)^(AU$3-'3- Datos generales'!$B$4+'8 -Datos de referencia'!$B$25))),0),0)</f>
        <v>0</v>
      </c>
      <c r="AV51" s="159">
        <f>IF('4-Registro de activos'!$AV51=(AV$3-'3- Datos generales'!$B$4),ROUNDUP((('4-Registro de activos'!$H51*'3- Datos generales'!$B$12)*((1+'3- Datos generales'!$B$11)^(AV$3-'3- Datos generales'!$B$4+'8 -Datos de referencia'!$B$25))),0),0)</f>
        <v>0</v>
      </c>
      <c r="AW51" s="23">
        <f>IF(P51&gt;0,($M51*(1+'3- Datos generales'!$B$5)^('5-Proyección inversiones'!AW$3-'3- Datos generales'!$B$4))*(P51*((1+'3- Datos generales'!$B$11)^(AW$3-'3- Datos generales'!$B$4+'8 -Datos de referencia'!$B$25))),0)</f>
        <v>0</v>
      </c>
      <c r="AX51" s="20">
        <f>IF(Q51&gt;0,($M51*(1+'3- Datos generales'!$B$5)^(AX$3-'3- Datos generales'!$B$4))*(Q51*((1+'3- Datos generales'!$B$11)^('5-Proyección inversiones'!AX$3-'3- Datos generales'!$B$4+'8 -Datos de referencia'!$B$25))),0)</f>
        <v>0</v>
      </c>
      <c r="AY51" s="20">
        <f>IF(R51&gt;0,($M51*(1+'3- Datos generales'!$B$5)^(AY$3-'3- Datos generales'!$B$4))*(R51*((1+'3- Datos generales'!$B$11)^('5-Proyección inversiones'!AY$3-'3- Datos generales'!$B$4+'8 -Datos de referencia'!$B$25))),0)</f>
        <v>0</v>
      </c>
      <c r="AZ51" s="20">
        <f>IF(S51&gt;0,($M51*(1+'3- Datos generales'!$B$5)^(AZ$3-'3- Datos generales'!$B$4))*(S51*((1+'3- Datos generales'!$B$11)^('5-Proyección inversiones'!AZ$3-'3- Datos generales'!$B$4+'8 -Datos de referencia'!$B$25))),0)</f>
        <v>0</v>
      </c>
      <c r="BA51" s="20">
        <f>IF(T51&gt;0,($M51*(1+'3- Datos generales'!$B$5)^(BA$3-'3- Datos generales'!$B$4))*(T51*((1+'3- Datos generales'!$B$11)^('5-Proyección inversiones'!BA$3-'3- Datos generales'!$B$4+'8 -Datos de referencia'!$B$25))),0)</f>
        <v>0</v>
      </c>
      <c r="BB51" s="20">
        <f>IF(U51&gt;0,($M51*(1+'3- Datos generales'!$B$5)^(BB$3-'3- Datos generales'!$B$4))*(U51*((1+'3- Datos generales'!$B$11)^('5-Proyección inversiones'!BB$3-'3- Datos generales'!$B$4+'8 -Datos de referencia'!$B$25))),0)</f>
        <v>0</v>
      </c>
      <c r="BC51" s="20">
        <f>IF(V51&gt;0,($M51*(1+'3- Datos generales'!$B$5)^(BC$3-'3- Datos generales'!$B$4))*(V51*((1+'3- Datos generales'!$B$11)^('5-Proyección inversiones'!BC$3-'3- Datos generales'!$B$4+'8 -Datos de referencia'!$B$25))),0)</f>
        <v>0</v>
      </c>
      <c r="BD51" s="20">
        <f>IF(W51&gt;0,($M51*(1+'3- Datos generales'!$B$5)^(BD$3-'3- Datos generales'!$B$4))*(W51*((1+'3- Datos generales'!$B$11)^('5-Proyección inversiones'!BD$3-'3- Datos generales'!$B$4+'8 -Datos de referencia'!$B$25))),0)</f>
        <v>0</v>
      </c>
      <c r="BE51" s="20">
        <f>IF(X51&gt;0,($M51*(1+'3- Datos generales'!$B$5)^(BE$3-'3- Datos generales'!$B$4))*(X51*((1+'3- Datos generales'!$B$11)^('5-Proyección inversiones'!BE$3-'3- Datos generales'!$B$4+'8 -Datos de referencia'!$B$25))),0)</f>
        <v>0</v>
      </c>
      <c r="BF51" s="20">
        <f>IF(Y51&gt;0,($M51*(1+'3- Datos generales'!$B$5)^(BF$3-'3- Datos generales'!$B$4))*(Y51*((1+'3- Datos generales'!$B$11)^('5-Proyección inversiones'!BF$3-'3- Datos generales'!$B$4+'8 -Datos de referencia'!$B$25))),0)</f>
        <v>0</v>
      </c>
      <c r="BG51" s="155">
        <f>IF(Z51&gt;0,($M51*(1+'3- Datos generales'!$B$5)^(BG$3-'3- Datos generales'!$B$4))*(Z51*((1+'3- Datos generales'!$B$11)^('5-Proyección inversiones'!BG$3-'3- Datos generales'!$B$4+'8 -Datos de referencia'!$B$25))),0)</f>
        <v>0</v>
      </c>
      <c r="BH51" s="23">
        <f>IF(AA51&gt;0,($N51*(1+'3- Datos generales'!$B$5)^(BH$3-'3- Datos generales'!$B$4))*(AA51*((1+'3- Datos generales'!$B$11)^('5-Proyección inversiones'!BH$3-'3- Datos generales'!$B$4+'8 -Datos de referencia'!$B$25))),0)</f>
        <v>0</v>
      </c>
      <c r="BI51" s="20">
        <f>IF(AB51&gt;0,$N51*((1+'3- Datos generales'!$B$5)^(BI$3-'3- Datos generales'!$B$4))*(AB51*((1+'3- Datos generales'!$B$11)^('5-Proyección inversiones'!BI$3-'3- Datos generales'!$B$4+'8 -Datos de referencia'!$B$25))),0)</f>
        <v>0</v>
      </c>
      <c r="BJ51" s="20">
        <f>IF(AC51&gt;0,$N51*((1+'3- Datos generales'!$B$5)^(BJ$3-'3- Datos generales'!$B$4))*(AC51*((1+'3- Datos generales'!$B$11)^('5-Proyección inversiones'!BJ$3-'3- Datos generales'!$B$4+'8 -Datos de referencia'!$B$25))),0)</f>
        <v>0</v>
      </c>
      <c r="BK51" s="20">
        <f>IF(AD51&gt;0,$N51*((1+'3- Datos generales'!$B$5)^(BK$3-'3- Datos generales'!$B$4))*(AD51*((1+'3- Datos generales'!$B$11)^('5-Proyección inversiones'!BK$3-'3- Datos generales'!$B$4+'8 -Datos de referencia'!$B$25))),0)</f>
        <v>0</v>
      </c>
      <c r="BL51" s="20">
        <f>IF(AE51&gt;0,$N51*((1+'3- Datos generales'!$B$5)^(BL$3-'3- Datos generales'!$B$4))*(AE51*((1+'3- Datos generales'!$B$11)^('5-Proyección inversiones'!BL$3-'3- Datos generales'!$B$4+'8 -Datos de referencia'!$B$25))),0)</f>
        <v>0</v>
      </c>
      <c r="BM51" s="20">
        <f>IF(AF51&gt;0,$N51*((1+'3- Datos generales'!$B$5)^(BM$3-'3- Datos generales'!$B$4))*(AF51*((1+'3- Datos generales'!$B$11)^('5-Proyección inversiones'!BM$3-'3- Datos generales'!$B$4+'8 -Datos de referencia'!$B$25))),0)</f>
        <v>0</v>
      </c>
      <c r="BN51" s="20">
        <f>IF(AG51&gt;0,$N51*((1+'3- Datos generales'!$B$5)^(BN$3-'3- Datos generales'!$B$4))*(AG51*((1+'3- Datos generales'!$B$11)^('5-Proyección inversiones'!BN$3-'3- Datos generales'!$B$4+'8 -Datos de referencia'!$B$25))),0)</f>
        <v>0</v>
      </c>
      <c r="BO51" s="20">
        <f>IF(AH51&gt;0,$N51*((1+'3- Datos generales'!$B$5)^(BO$3-'3- Datos generales'!$B$4))*(AH51*((1+'3- Datos generales'!$B$11)^('5-Proyección inversiones'!BO$3-'3- Datos generales'!$B$4+'8 -Datos de referencia'!$B$25))),0)</f>
        <v>0</v>
      </c>
      <c r="BP51" s="20">
        <f>IF(AI51&gt;0,$N51*((1+'3- Datos generales'!$B$5)^(BP$3-'3- Datos generales'!$B$4))*(AI51*((1+'3- Datos generales'!$B$11)^('5-Proyección inversiones'!BP$3-'3- Datos generales'!$B$4+'8 -Datos de referencia'!$B$25))),0)</f>
        <v>0</v>
      </c>
      <c r="BQ51" s="20">
        <f>IF(AJ51&gt;0,$N51*((1+'3- Datos generales'!$B$5)^(BQ$3-'3- Datos generales'!$B$4))*(AJ51*((1+'3- Datos generales'!$B$11)^('5-Proyección inversiones'!BQ$3-'3- Datos generales'!$B$4+'8 -Datos de referencia'!$B$25))),0)</f>
        <v>0</v>
      </c>
      <c r="BR51" s="155">
        <f>IF(AK51&gt;0,$N51*((1+'3- Datos generales'!$B$5)^(BR$3-'3- Datos generales'!$B$4))*(AK51*((1+'3- Datos generales'!$B$11)^('5-Proyección inversiones'!BR$3-'3- Datos generales'!$B$4+'8 -Datos de referencia'!$B$25))),0)</f>
        <v>0</v>
      </c>
      <c r="BS51" s="23">
        <f>IF(AL51&gt;0,AL51*($O51*(1+'3- Datos generales'!$B$5)^(BH$3-'3- Datos generales'!$B$4)),0)</f>
        <v>0</v>
      </c>
      <c r="BT51" s="20">
        <f>IF(AM51&gt;0,AM51*($O51*(1+'3- Datos generales'!$B$5)^(BT$3-'3- Datos generales'!$B$4)),0)</f>
        <v>0</v>
      </c>
      <c r="BU51" s="20">
        <f>IF(AN51&gt;0,AN51*($O51*(1+'3- Datos generales'!$B$5)^(BU$3-'3- Datos generales'!$B$4)),0)</f>
        <v>0</v>
      </c>
      <c r="BV51" s="20">
        <f>IF(AO51&gt;0,AO51*($O51*(1+'3- Datos generales'!$B$5)^(BV$3-'3- Datos generales'!$B$4)),0)</f>
        <v>0</v>
      </c>
      <c r="BW51" s="20">
        <f>IF(AP51&gt;0,AP51*($O51*(1+'3- Datos generales'!$B$5)^(BW$3-'3- Datos generales'!$B$4)),0)</f>
        <v>0</v>
      </c>
      <c r="BX51" s="20">
        <f>IF(AQ51&gt;0,AQ51*($O51*(1+'3- Datos generales'!$B$5)^(BX$3-'3- Datos generales'!$B$4)),0)</f>
        <v>0</v>
      </c>
      <c r="BY51" s="20">
        <f>IF(AR51&gt;0,AR51*($O51*(1+'3- Datos generales'!$B$5)^(BY$3-'3- Datos generales'!$B$4)),0)</f>
        <v>0</v>
      </c>
      <c r="BZ51" s="20">
        <f>IF(AS51&gt;0,AS51*($O51*(1+'3- Datos generales'!$B$5)^(BZ$3-'3- Datos generales'!$B$4)),0)</f>
        <v>0</v>
      </c>
      <c r="CA51" s="20">
        <f>IF(AT51&gt;0,AT51*($O51*(1+'3- Datos generales'!$B$5)^(CA$3-'3- Datos generales'!$B$4)),0)</f>
        <v>0</v>
      </c>
      <c r="CB51" s="20">
        <f>IF(AU51&gt;0,AU51*($O51*(1+'3- Datos generales'!$B$5)^(CB$3-'3- Datos generales'!$B$4)),0)</f>
        <v>0</v>
      </c>
      <c r="CC51" s="155">
        <f>IF(AV51&gt;0,AV51*($O51*(1+'3- Datos generales'!$B$5)^(CC$3-'3- Datos generales'!$B$4)),0)</f>
        <v>0</v>
      </c>
    </row>
    <row r="52" spans="1:81" x14ac:dyDescent="0.25">
      <c r="A52" s="38"/>
      <c r="B52" s="14"/>
      <c r="C52" s="14">
        <f>'4-Registro de activos'!C52</f>
        <v>0</v>
      </c>
      <c r="D52" s="14">
        <f>'4-Registro de activos'!D52</f>
        <v>0</v>
      </c>
      <c r="E52" s="14">
        <f>'4-Registro de activos'!E52</f>
        <v>0</v>
      </c>
      <c r="F52" s="14">
        <f>'4-Registro de activos'!F52</f>
        <v>0</v>
      </c>
      <c r="G52" s="14">
        <f>'4-Registro de activos'!G52</f>
        <v>0</v>
      </c>
      <c r="H52" s="26">
        <f>'4-Registro de activos'!H52</f>
        <v>0</v>
      </c>
      <c r="I52" s="15" t="str">
        <f>'4-Registro de activos'!AV52</f>
        <v>n/a</v>
      </c>
      <c r="J52" s="14" t="str">
        <f>'4-Registro de activos'!AW52</f>
        <v>Bajo Riesgo</v>
      </c>
      <c r="K52" s="14" t="str">
        <f>'4-Registro de activos'!AX52</f>
        <v>n/a</v>
      </c>
      <c r="L52" s="14" t="str">
        <f>'4-Registro de activos'!AY52</f>
        <v>n/a</v>
      </c>
      <c r="M52" s="66">
        <f>IF('4-Registro de activos'!K52="Sistema no mejorado",AVERAGE('3- Datos generales'!$D$20:$D$21),0)</f>
        <v>0</v>
      </c>
      <c r="N52" s="20" t="str">
        <f>IF('4-Registro de activos'!K52="Sistema no mejorado",0,IF('4-Registro de activos'!I52="sin dato","n/a",IF('4-Registro de activos'!I52="otro","n/a",VLOOKUP('4-Registro de activos'!I52,'3- Datos generales'!$A$23:$D$24,4,0))))</f>
        <v>n/a</v>
      </c>
      <c r="O52" s="155" t="str">
        <f>IF('4-Registro de activos'!K52="Sistema no mejorado",0,IF('4-Registro de activos'!I52="sin dato","n/a",IF('4-Registro de activos'!I52="otro","n/a",VLOOKUP('4-Registro de activos'!I52,'3- Datos generales'!$A$26:$D$27,4,0))))</f>
        <v>n/a</v>
      </c>
      <c r="P52" s="22">
        <f>IF('4-Registro de activos'!$AY52="Nueva Construccion",ROUNDUP(('4-Registro de activos'!$G52*'3- Datos generales'!$B$12*(1+'3- Datos generales'!$B$11)^(P$3-'3- Datos generales'!$B$4)),0),0)</f>
        <v>0</v>
      </c>
      <c r="Q52" s="21">
        <f>IF('4-Registro de activos'!$AY52="Nueva Construccion",IF($P52&gt;0,0,ROUNDUP(('4-Registro de activos'!$G52*'3- Datos generales'!$B$12*(1+'3- Datos generales'!$B$11)^(Q$3-'3- Datos generales'!$B$4)),0)),0)</f>
        <v>0</v>
      </c>
      <c r="R52" s="21">
        <f>IF('4-Registro de activos'!$AY52="Nueva Construccion",IF($P52&gt;0,0,ROUNDUP(('4-Registro de activos'!$G52*'3- Datos generales'!$B$12*(1+'3- Datos generales'!$B$11)^(R$3-'3- Datos generales'!$B$4)),0)),0)</f>
        <v>0</v>
      </c>
      <c r="S52" s="21">
        <f>IF('4-Registro de activos'!$AY52="Nueva Construccion",IF($P52&gt;0,0,ROUNDUP(('4-Registro de activos'!$G52*'3- Datos generales'!$B$12*(1+'3- Datos generales'!$B$11)^(S$3-'3- Datos generales'!$B$4)),0)),0)</f>
        <v>0</v>
      </c>
      <c r="T52" s="21">
        <f>IF('4-Registro de activos'!$AY52="Nueva Construccion",IF($P52&gt;0,0,ROUNDUP(('4-Registro de activos'!$G52*'3- Datos generales'!$B$12*(1+'3- Datos generales'!$B$11)^(T$3-'3- Datos generales'!$B$4)),0)),0)</f>
        <v>0</v>
      </c>
      <c r="U52" s="21">
        <f>IF('4-Registro de activos'!$AY52="Nueva Construccion",IF($P52&gt;0,0,ROUNDUP(('4-Registro de activos'!$G52*'3- Datos generales'!$B$12*(1+'3- Datos generales'!$B$11)^(U$3-'3- Datos generales'!$B$4)),0)),0)</f>
        <v>0</v>
      </c>
      <c r="V52" s="21">
        <f>IF('4-Registro de activos'!$AY52="Nueva Construccion",IF($P52&gt;0,0,ROUNDUP(('4-Registro de activos'!$G52*'3- Datos generales'!$B$12*(1+'3- Datos generales'!$B$11)^(V$3-'3- Datos generales'!$B$4)),0)),0)</f>
        <v>0</v>
      </c>
      <c r="W52" s="21">
        <f>IF('4-Registro de activos'!$AY52="Nueva Construccion",IF($P52&gt;0,0,ROUNDUP(('4-Registro de activos'!$G52*'3- Datos generales'!$B$12*(1+'3- Datos generales'!$B$11)^(W$3-'3- Datos generales'!$B$4)),0)),0)</f>
        <v>0</v>
      </c>
      <c r="X52" s="21">
        <f>IF('4-Registro de activos'!$AY52="Nueva Construccion",IF($P52&gt;0,0,ROUNDUP(('4-Registro de activos'!$G52*'3- Datos generales'!$B$12*(1+'3- Datos generales'!$B$11)^(X$3-'3- Datos generales'!$B$4)),0)),0)</f>
        <v>0</v>
      </c>
      <c r="Y52" s="21">
        <f>IF('4-Registro de activos'!$AY52="Nueva Construccion",IF($P52&gt;0,0,ROUNDUP(('4-Registro de activos'!$G52*'3- Datos generales'!$B$12*(1+'3- Datos generales'!$B$11)^(Y$3-'3- Datos generales'!$B$4)),0)),0)</f>
        <v>0</v>
      </c>
      <c r="Z52" s="159">
        <f>IF('4-Registro de activos'!$AY52="Nueva Construccion",IF($P52&gt;0,0,ROUNDUP(('4-Registro de activos'!$G52*'3- Datos generales'!$B$12*(1+'3- Datos generales'!$B$11)^(Z$3-'3- Datos generales'!$B$4)),0)),0)</f>
        <v>0</v>
      </c>
      <c r="AA52" s="22">
        <f>IF('4-Registro de activos'!$AV52&lt;=(AA$3-'3- Datos generales'!$B$4),ROUNDUP(('4-Registro de activos'!$G52*'3- Datos generales'!$B$12*(1+'3- Datos generales'!$B$11)^(AA$3-'3- Datos generales'!$B$4)),0),0)</f>
        <v>0</v>
      </c>
      <c r="AB52" s="21">
        <f>IF('4-Registro de activos'!$AV52=(AB$3-'3- Datos generales'!$B$4),ROUNDUP(('4-Registro de activos'!$G52*'3- Datos generales'!$B$12*(1+'3- Datos generales'!$B$11)^(AB$3-'3- Datos generales'!$B$4)),0),0)</f>
        <v>0</v>
      </c>
      <c r="AC52" s="21">
        <f>IF('4-Registro de activos'!$AV52=(AC$3-'3- Datos generales'!$B$4),ROUNDUP(('4-Registro de activos'!$G52*'3- Datos generales'!$B$12*(1+'3- Datos generales'!$B$11)^(AC$3-'3- Datos generales'!$B$4)),0),0)</f>
        <v>0</v>
      </c>
      <c r="AD52" s="21">
        <f>IF('4-Registro de activos'!$AV52=(AD$3-'3- Datos generales'!$B$4),ROUNDUP(('4-Registro de activos'!$G52*'3- Datos generales'!$B$12*(1+'3- Datos generales'!$B$11)^(AD$3-'3- Datos generales'!$B$4)),0),0)</f>
        <v>0</v>
      </c>
      <c r="AE52" s="21">
        <f>IF('4-Registro de activos'!$AV52=(AE$3-'3- Datos generales'!$B$4),ROUNDUP(('4-Registro de activos'!$G52*'3- Datos generales'!$B$12*(1+'3- Datos generales'!$B$11)^(AE$3-'3- Datos generales'!$B$4)),0),0)</f>
        <v>0</v>
      </c>
      <c r="AF52" s="21">
        <f>IF('4-Registro de activos'!$AV52=(AF$3-'3- Datos generales'!$B$4),ROUNDUP(('4-Registro de activos'!$G52*'3- Datos generales'!$B$12*(1+'3- Datos generales'!$B$11)^(AF$3-'3- Datos generales'!$B$4)),0),0)</f>
        <v>0</v>
      </c>
      <c r="AG52" s="21">
        <f>IF('4-Registro de activos'!$AV52=(AG$3-'3- Datos generales'!$B$4),ROUNDUP(('4-Registro de activos'!$G52*'3- Datos generales'!$B$12*(1+'3- Datos generales'!$B$11)^(AG$3-'3- Datos generales'!$B$4)),0),0)</f>
        <v>0</v>
      </c>
      <c r="AH52" s="21">
        <f>IF('4-Registro de activos'!$AV52=(AH$3-'3- Datos generales'!$B$4),ROUNDUP(('4-Registro de activos'!$G52*'3- Datos generales'!$B$12*(1+'3- Datos generales'!$B$11)^(AH$3-'3- Datos generales'!$B$4)),0),0)</f>
        <v>0</v>
      </c>
      <c r="AI52" s="21">
        <f>IF('4-Registro de activos'!$AV52=(AI$3-'3- Datos generales'!$B$4),ROUNDUP(('4-Registro de activos'!$G52*'3- Datos generales'!$B$12*(1+'3- Datos generales'!$B$11)^(AI$3-'3- Datos generales'!$B$4)),0),0)</f>
        <v>0</v>
      </c>
      <c r="AJ52" s="21">
        <f>IF('4-Registro de activos'!$AV52=(AJ$3-'3- Datos generales'!$B$4),ROUNDUP(('4-Registro de activos'!$G52*'3- Datos generales'!$B$12*(1+'3- Datos generales'!$B$11)^(AJ$3-'3- Datos generales'!$B$4)),0),0)</f>
        <v>0</v>
      </c>
      <c r="AK52" s="159">
        <f>IF('4-Registro de activos'!$AV52=(AK$3-'3- Datos generales'!$B$4),ROUNDUP(('4-Registro de activos'!$G52*'3- Datos generales'!$B$12*(1+'3- Datos generales'!$B$11)^(AK$3-'3- Datos generales'!$B$4)),0),0)</f>
        <v>0</v>
      </c>
      <c r="AL52" s="22">
        <f>IF('4-Registro de activos'!$AV52&lt;=(AL$3-'3- Datos generales'!$B$4),ROUNDUP((('4-Registro de activos'!$H52*'3- Datos generales'!$B$12)*((1+'3- Datos generales'!$B$11)^(AL$3-'3- Datos generales'!$B$4+'8 -Datos de referencia'!$B$25))),0),0)</f>
        <v>0</v>
      </c>
      <c r="AM52" s="21">
        <f>IF('4-Registro de activos'!$AV52=(AM$3-'3- Datos generales'!$B$4),ROUNDUP((('4-Registro de activos'!$H52*'3- Datos generales'!$B$12)*((1+'3- Datos generales'!$B$11)^(AM$3-'3- Datos generales'!$B$4+'8 -Datos de referencia'!$B$25))),0),0)</f>
        <v>0</v>
      </c>
      <c r="AN52" s="21">
        <f>IF('4-Registro de activos'!$AV52=(AN$3-'3- Datos generales'!$B$4),ROUNDUP((('4-Registro de activos'!$H52*'3- Datos generales'!$B$12)*((1+'3- Datos generales'!$B$11)^(AN$3-'3- Datos generales'!$B$4+'8 -Datos de referencia'!$B$25))),0),0)</f>
        <v>0</v>
      </c>
      <c r="AO52" s="21">
        <f>IF('4-Registro de activos'!$AV52=(AO$3-'3- Datos generales'!$B$4),ROUNDUP((('4-Registro de activos'!$H52*'3- Datos generales'!$B$12)*((1+'3- Datos generales'!$B$11)^(AO$3-'3- Datos generales'!$B$4+'8 -Datos de referencia'!$B$25))),0),0)</f>
        <v>0</v>
      </c>
      <c r="AP52" s="21">
        <f>IF('4-Registro de activos'!$AV52=(AP$3-'3- Datos generales'!$B$4),ROUNDUP((('4-Registro de activos'!$H52*'3- Datos generales'!$B$12)*((1+'3- Datos generales'!$B$11)^(AP$3-'3- Datos generales'!$B$4+'8 -Datos de referencia'!$B$25))),0),0)</f>
        <v>0</v>
      </c>
      <c r="AQ52" s="21">
        <f>IF('4-Registro de activos'!$AV52=(AQ$3-'3- Datos generales'!$B$4),ROUNDUP((('4-Registro de activos'!$H52*'3- Datos generales'!$B$12)*((1+'3- Datos generales'!$B$11)^(AQ$3-'3- Datos generales'!$B$4+'8 -Datos de referencia'!$B$25))),0),0)</f>
        <v>0</v>
      </c>
      <c r="AR52" s="21">
        <f>IF('4-Registro de activos'!$AV52=(AR$3-'3- Datos generales'!$B$4),ROUNDUP((('4-Registro de activos'!$H52*'3- Datos generales'!$B$12)*((1+'3- Datos generales'!$B$11)^(AR$3-'3- Datos generales'!$B$4+'8 -Datos de referencia'!$B$25))),0),0)</f>
        <v>0</v>
      </c>
      <c r="AS52" s="21">
        <f>IF('4-Registro de activos'!$AV52=(AS$3-'3- Datos generales'!$B$4),ROUNDUP((('4-Registro de activos'!$H52*'3- Datos generales'!$B$12)*((1+'3- Datos generales'!$B$11)^(AS$3-'3- Datos generales'!$B$4+'8 -Datos de referencia'!$B$25))),0),0)</f>
        <v>0</v>
      </c>
      <c r="AT52" s="21">
        <f>IF('4-Registro de activos'!$AV52=(AT$3-'3- Datos generales'!$B$4),ROUNDUP((('4-Registro de activos'!$H52*'3- Datos generales'!$B$12)*((1+'3- Datos generales'!$B$11)^(AT$3-'3- Datos generales'!$B$4+'8 -Datos de referencia'!$B$25))),0),0)</f>
        <v>0</v>
      </c>
      <c r="AU52" s="21">
        <f>IF('4-Registro de activos'!$AV52=(AU$3-'3- Datos generales'!$B$4),ROUNDUP((('4-Registro de activos'!$H52*'3- Datos generales'!$B$12)*((1+'3- Datos generales'!$B$11)^(AU$3-'3- Datos generales'!$B$4+'8 -Datos de referencia'!$B$25))),0),0)</f>
        <v>0</v>
      </c>
      <c r="AV52" s="159">
        <f>IF('4-Registro de activos'!$AV52=(AV$3-'3- Datos generales'!$B$4),ROUNDUP((('4-Registro de activos'!$H52*'3- Datos generales'!$B$12)*((1+'3- Datos generales'!$B$11)^(AV$3-'3- Datos generales'!$B$4+'8 -Datos de referencia'!$B$25))),0),0)</f>
        <v>0</v>
      </c>
      <c r="AW52" s="23">
        <f>IF(P52&gt;0,($M52*(1+'3- Datos generales'!$B$5)^('5-Proyección inversiones'!AW$3-'3- Datos generales'!$B$4))*(P52*((1+'3- Datos generales'!$B$11)^(AW$3-'3- Datos generales'!$B$4+'8 -Datos de referencia'!$B$25))),0)</f>
        <v>0</v>
      </c>
      <c r="AX52" s="20">
        <f>IF(Q52&gt;0,($M52*(1+'3- Datos generales'!$B$5)^(AX$3-'3- Datos generales'!$B$4))*(Q52*((1+'3- Datos generales'!$B$11)^('5-Proyección inversiones'!AX$3-'3- Datos generales'!$B$4+'8 -Datos de referencia'!$B$25))),0)</f>
        <v>0</v>
      </c>
      <c r="AY52" s="20">
        <f>IF(R52&gt;0,($M52*(1+'3- Datos generales'!$B$5)^(AY$3-'3- Datos generales'!$B$4))*(R52*((1+'3- Datos generales'!$B$11)^('5-Proyección inversiones'!AY$3-'3- Datos generales'!$B$4+'8 -Datos de referencia'!$B$25))),0)</f>
        <v>0</v>
      </c>
      <c r="AZ52" s="20">
        <f>IF(S52&gt;0,($M52*(1+'3- Datos generales'!$B$5)^(AZ$3-'3- Datos generales'!$B$4))*(S52*((1+'3- Datos generales'!$B$11)^('5-Proyección inversiones'!AZ$3-'3- Datos generales'!$B$4+'8 -Datos de referencia'!$B$25))),0)</f>
        <v>0</v>
      </c>
      <c r="BA52" s="20">
        <f>IF(T52&gt;0,($M52*(1+'3- Datos generales'!$B$5)^(BA$3-'3- Datos generales'!$B$4))*(T52*((1+'3- Datos generales'!$B$11)^('5-Proyección inversiones'!BA$3-'3- Datos generales'!$B$4+'8 -Datos de referencia'!$B$25))),0)</f>
        <v>0</v>
      </c>
      <c r="BB52" s="20">
        <f>IF(U52&gt;0,($M52*(1+'3- Datos generales'!$B$5)^(BB$3-'3- Datos generales'!$B$4))*(U52*((1+'3- Datos generales'!$B$11)^('5-Proyección inversiones'!BB$3-'3- Datos generales'!$B$4+'8 -Datos de referencia'!$B$25))),0)</f>
        <v>0</v>
      </c>
      <c r="BC52" s="20">
        <f>IF(V52&gt;0,($M52*(1+'3- Datos generales'!$B$5)^(BC$3-'3- Datos generales'!$B$4))*(V52*((1+'3- Datos generales'!$B$11)^('5-Proyección inversiones'!BC$3-'3- Datos generales'!$B$4+'8 -Datos de referencia'!$B$25))),0)</f>
        <v>0</v>
      </c>
      <c r="BD52" s="20">
        <f>IF(W52&gt;0,($M52*(1+'3- Datos generales'!$B$5)^(BD$3-'3- Datos generales'!$B$4))*(W52*((1+'3- Datos generales'!$B$11)^('5-Proyección inversiones'!BD$3-'3- Datos generales'!$B$4+'8 -Datos de referencia'!$B$25))),0)</f>
        <v>0</v>
      </c>
      <c r="BE52" s="20">
        <f>IF(X52&gt;0,($M52*(1+'3- Datos generales'!$B$5)^(BE$3-'3- Datos generales'!$B$4))*(X52*((1+'3- Datos generales'!$B$11)^('5-Proyección inversiones'!BE$3-'3- Datos generales'!$B$4+'8 -Datos de referencia'!$B$25))),0)</f>
        <v>0</v>
      </c>
      <c r="BF52" s="20">
        <f>IF(Y52&gt;0,($M52*(1+'3- Datos generales'!$B$5)^(BF$3-'3- Datos generales'!$B$4))*(Y52*((1+'3- Datos generales'!$B$11)^('5-Proyección inversiones'!BF$3-'3- Datos generales'!$B$4+'8 -Datos de referencia'!$B$25))),0)</f>
        <v>0</v>
      </c>
      <c r="BG52" s="155">
        <f>IF(Z52&gt;0,($M52*(1+'3- Datos generales'!$B$5)^(BG$3-'3- Datos generales'!$B$4))*(Z52*((1+'3- Datos generales'!$B$11)^('5-Proyección inversiones'!BG$3-'3- Datos generales'!$B$4+'8 -Datos de referencia'!$B$25))),0)</f>
        <v>0</v>
      </c>
      <c r="BH52" s="23">
        <f>IF(AA52&gt;0,($N52*(1+'3- Datos generales'!$B$5)^(BH$3-'3- Datos generales'!$B$4))*(AA52*((1+'3- Datos generales'!$B$11)^('5-Proyección inversiones'!BH$3-'3- Datos generales'!$B$4+'8 -Datos de referencia'!$B$25))),0)</f>
        <v>0</v>
      </c>
      <c r="BI52" s="20">
        <f>IF(AB52&gt;0,$N52*((1+'3- Datos generales'!$B$5)^(BI$3-'3- Datos generales'!$B$4))*(AB52*((1+'3- Datos generales'!$B$11)^('5-Proyección inversiones'!BI$3-'3- Datos generales'!$B$4+'8 -Datos de referencia'!$B$25))),0)</f>
        <v>0</v>
      </c>
      <c r="BJ52" s="20">
        <f>IF(AC52&gt;0,$N52*((1+'3- Datos generales'!$B$5)^(BJ$3-'3- Datos generales'!$B$4))*(AC52*((1+'3- Datos generales'!$B$11)^('5-Proyección inversiones'!BJ$3-'3- Datos generales'!$B$4+'8 -Datos de referencia'!$B$25))),0)</f>
        <v>0</v>
      </c>
      <c r="BK52" s="20">
        <f>IF(AD52&gt;0,$N52*((1+'3- Datos generales'!$B$5)^(BK$3-'3- Datos generales'!$B$4))*(AD52*((1+'3- Datos generales'!$B$11)^('5-Proyección inversiones'!BK$3-'3- Datos generales'!$B$4+'8 -Datos de referencia'!$B$25))),0)</f>
        <v>0</v>
      </c>
      <c r="BL52" s="20">
        <f>IF(AE52&gt;0,$N52*((1+'3- Datos generales'!$B$5)^(BL$3-'3- Datos generales'!$B$4))*(AE52*((1+'3- Datos generales'!$B$11)^('5-Proyección inversiones'!BL$3-'3- Datos generales'!$B$4+'8 -Datos de referencia'!$B$25))),0)</f>
        <v>0</v>
      </c>
      <c r="BM52" s="20">
        <f>IF(AF52&gt;0,$N52*((1+'3- Datos generales'!$B$5)^(BM$3-'3- Datos generales'!$B$4))*(AF52*((1+'3- Datos generales'!$B$11)^('5-Proyección inversiones'!BM$3-'3- Datos generales'!$B$4+'8 -Datos de referencia'!$B$25))),0)</f>
        <v>0</v>
      </c>
      <c r="BN52" s="20">
        <f>IF(AG52&gt;0,$N52*((1+'3- Datos generales'!$B$5)^(BN$3-'3- Datos generales'!$B$4))*(AG52*((1+'3- Datos generales'!$B$11)^('5-Proyección inversiones'!BN$3-'3- Datos generales'!$B$4+'8 -Datos de referencia'!$B$25))),0)</f>
        <v>0</v>
      </c>
      <c r="BO52" s="20">
        <f>IF(AH52&gt;0,$N52*((1+'3- Datos generales'!$B$5)^(BO$3-'3- Datos generales'!$B$4))*(AH52*((1+'3- Datos generales'!$B$11)^('5-Proyección inversiones'!BO$3-'3- Datos generales'!$B$4+'8 -Datos de referencia'!$B$25))),0)</f>
        <v>0</v>
      </c>
      <c r="BP52" s="20">
        <f>IF(AI52&gt;0,$N52*((1+'3- Datos generales'!$B$5)^(BP$3-'3- Datos generales'!$B$4))*(AI52*((1+'3- Datos generales'!$B$11)^('5-Proyección inversiones'!BP$3-'3- Datos generales'!$B$4+'8 -Datos de referencia'!$B$25))),0)</f>
        <v>0</v>
      </c>
      <c r="BQ52" s="20">
        <f>IF(AJ52&gt;0,$N52*((1+'3- Datos generales'!$B$5)^(BQ$3-'3- Datos generales'!$B$4))*(AJ52*((1+'3- Datos generales'!$B$11)^('5-Proyección inversiones'!BQ$3-'3- Datos generales'!$B$4+'8 -Datos de referencia'!$B$25))),0)</f>
        <v>0</v>
      </c>
      <c r="BR52" s="155">
        <f>IF(AK52&gt;0,$N52*((1+'3- Datos generales'!$B$5)^(BR$3-'3- Datos generales'!$B$4))*(AK52*((1+'3- Datos generales'!$B$11)^('5-Proyección inversiones'!BR$3-'3- Datos generales'!$B$4+'8 -Datos de referencia'!$B$25))),0)</f>
        <v>0</v>
      </c>
      <c r="BS52" s="23">
        <f>IF(AL52&gt;0,AL52*($O52*(1+'3- Datos generales'!$B$5)^(BH$3-'3- Datos generales'!$B$4)),0)</f>
        <v>0</v>
      </c>
      <c r="BT52" s="20">
        <f>IF(AM52&gt;0,AM52*($O52*(1+'3- Datos generales'!$B$5)^(BT$3-'3- Datos generales'!$B$4)),0)</f>
        <v>0</v>
      </c>
      <c r="BU52" s="20">
        <f>IF(AN52&gt;0,AN52*($O52*(1+'3- Datos generales'!$B$5)^(BU$3-'3- Datos generales'!$B$4)),0)</f>
        <v>0</v>
      </c>
      <c r="BV52" s="20">
        <f>IF(AO52&gt;0,AO52*($O52*(1+'3- Datos generales'!$B$5)^(BV$3-'3- Datos generales'!$B$4)),0)</f>
        <v>0</v>
      </c>
      <c r="BW52" s="20">
        <f>IF(AP52&gt;0,AP52*($O52*(1+'3- Datos generales'!$B$5)^(BW$3-'3- Datos generales'!$B$4)),0)</f>
        <v>0</v>
      </c>
      <c r="BX52" s="20">
        <f>IF(AQ52&gt;0,AQ52*($O52*(1+'3- Datos generales'!$B$5)^(BX$3-'3- Datos generales'!$B$4)),0)</f>
        <v>0</v>
      </c>
      <c r="BY52" s="20">
        <f>IF(AR52&gt;0,AR52*($O52*(1+'3- Datos generales'!$B$5)^(BY$3-'3- Datos generales'!$B$4)),0)</f>
        <v>0</v>
      </c>
      <c r="BZ52" s="20">
        <f>IF(AS52&gt;0,AS52*($O52*(1+'3- Datos generales'!$B$5)^(BZ$3-'3- Datos generales'!$B$4)),0)</f>
        <v>0</v>
      </c>
      <c r="CA52" s="20">
        <f>IF(AT52&gt;0,AT52*($O52*(1+'3- Datos generales'!$B$5)^(CA$3-'3- Datos generales'!$B$4)),0)</f>
        <v>0</v>
      </c>
      <c r="CB52" s="20">
        <f>IF(AU52&gt;0,AU52*($O52*(1+'3- Datos generales'!$B$5)^(CB$3-'3- Datos generales'!$B$4)),0)</f>
        <v>0</v>
      </c>
      <c r="CC52" s="155">
        <f>IF(AV52&gt;0,AV52*($O52*(1+'3- Datos generales'!$B$5)^(CC$3-'3- Datos generales'!$B$4)),0)</f>
        <v>0</v>
      </c>
    </row>
    <row r="53" spans="1:81" x14ac:dyDescent="0.25">
      <c r="A53" s="38"/>
      <c r="B53" s="14"/>
      <c r="C53" s="14">
        <f>'4-Registro de activos'!C53</f>
        <v>0</v>
      </c>
      <c r="D53" s="14">
        <f>'4-Registro de activos'!D53</f>
        <v>0</v>
      </c>
      <c r="E53" s="14">
        <f>'4-Registro de activos'!E53</f>
        <v>0</v>
      </c>
      <c r="F53" s="14">
        <f>'4-Registro de activos'!F53</f>
        <v>0</v>
      </c>
      <c r="G53" s="14">
        <f>'4-Registro de activos'!G53</f>
        <v>0</v>
      </c>
      <c r="H53" s="26">
        <f>'4-Registro de activos'!H53</f>
        <v>0</v>
      </c>
      <c r="I53" s="15" t="str">
        <f>'4-Registro de activos'!AV53</f>
        <v>n/a</v>
      </c>
      <c r="J53" s="14" t="str">
        <f>'4-Registro de activos'!AW53</f>
        <v>Bajo Riesgo</v>
      </c>
      <c r="K53" s="14" t="str">
        <f>'4-Registro de activos'!AX53</f>
        <v>n/a</v>
      </c>
      <c r="L53" s="14" t="str">
        <f>'4-Registro de activos'!AY53</f>
        <v>n/a</v>
      </c>
      <c r="M53" s="66">
        <f>IF('4-Registro de activos'!K53="Sistema no mejorado",AVERAGE('3- Datos generales'!$D$20:$D$21),0)</f>
        <v>0</v>
      </c>
      <c r="N53" s="20" t="str">
        <f>IF('4-Registro de activos'!K53="Sistema no mejorado",0,IF('4-Registro de activos'!I53="sin dato","n/a",IF('4-Registro de activos'!I53="otro","n/a",VLOOKUP('4-Registro de activos'!I53,'3- Datos generales'!$A$23:$D$24,4,0))))</f>
        <v>n/a</v>
      </c>
      <c r="O53" s="155" t="str">
        <f>IF('4-Registro de activos'!K53="Sistema no mejorado",0,IF('4-Registro de activos'!I53="sin dato","n/a",IF('4-Registro de activos'!I53="otro","n/a",VLOOKUP('4-Registro de activos'!I53,'3- Datos generales'!$A$26:$D$27,4,0))))</f>
        <v>n/a</v>
      </c>
      <c r="P53" s="22">
        <f>IF('4-Registro de activos'!$AY53="Nueva Construccion",ROUNDUP(('4-Registro de activos'!$G53*'3- Datos generales'!$B$12*(1+'3- Datos generales'!$B$11)^(P$3-'3- Datos generales'!$B$4)),0),0)</f>
        <v>0</v>
      </c>
      <c r="Q53" s="21">
        <f>IF('4-Registro de activos'!$AY53="Nueva Construccion",IF($P53&gt;0,0,ROUNDUP(('4-Registro de activos'!$G53*'3- Datos generales'!$B$12*(1+'3- Datos generales'!$B$11)^(Q$3-'3- Datos generales'!$B$4)),0)),0)</f>
        <v>0</v>
      </c>
      <c r="R53" s="21">
        <f>IF('4-Registro de activos'!$AY53="Nueva Construccion",IF($P53&gt;0,0,ROUNDUP(('4-Registro de activos'!$G53*'3- Datos generales'!$B$12*(1+'3- Datos generales'!$B$11)^(R$3-'3- Datos generales'!$B$4)),0)),0)</f>
        <v>0</v>
      </c>
      <c r="S53" s="21">
        <f>IF('4-Registro de activos'!$AY53="Nueva Construccion",IF($P53&gt;0,0,ROUNDUP(('4-Registro de activos'!$G53*'3- Datos generales'!$B$12*(1+'3- Datos generales'!$B$11)^(S$3-'3- Datos generales'!$B$4)),0)),0)</f>
        <v>0</v>
      </c>
      <c r="T53" s="21">
        <f>IF('4-Registro de activos'!$AY53="Nueva Construccion",IF($P53&gt;0,0,ROUNDUP(('4-Registro de activos'!$G53*'3- Datos generales'!$B$12*(1+'3- Datos generales'!$B$11)^(T$3-'3- Datos generales'!$B$4)),0)),0)</f>
        <v>0</v>
      </c>
      <c r="U53" s="21">
        <f>IF('4-Registro de activos'!$AY53="Nueva Construccion",IF($P53&gt;0,0,ROUNDUP(('4-Registro de activos'!$G53*'3- Datos generales'!$B$12*(1+'3- Datos generales'!$B$11)^(U$3-'3- Datos generales'!$B$4)),0)),0)</f>
        <v>0</v>
      </c>
      <c r="V53" s="21">
        <f>IF('4-Registro de activos'!$AY53="Nueva Construccion",IF($P53&gt;0,0,ROUNDUP(('4-Registro de activos'!$G53*'3- Datos generales'!$B$12*(1+'3- Datos generales'!$B$11)^(V$3-'3- Datos generales'!$B$4)),0)),0)</f>
        <v>0</v>
      </c>
      <c r="W53" s="21">
        <f>IF('4-Registro de activos'!$AY53="Nueva Construccion",IF($P53&gt;0,0,ROUNDUP(('4-Registro de activos'!$G53*'3- Datos generales'!$B$12*(1+'3- Datos generales'!$B$11)^(W$3-'3- Datos generales'!$B$4)),0)),0)</f>
        <v>0</v>
      </c>
      <c r="X53" s="21">
        <f>IF('4-Registro de activos'!$AY53="Nueva Construccion",IF($P53&gt;0,0,ROUNDUP(('4-Registro de activos'!$G53*'3- Datos generales'!$B$12*(1+'3- Datos generales'!$B$11)^(X$3-'3- Datos generales'!$B$4)),0)),0)</f>
        <v>0</v>
      </c>
      <c r="Y53" s="21">
        <f>IF('4-Registro de activos'!$AY53="Nueva Construccion",IF($P53&gt;0,0,ROUNDUP(('4-Registro de activos'!$G53*'3- Datos generales'!$B$12*(1+'3- Datos generales'!$B$11)^(Y$3-'3- Datos generales'!$B$4)),0)),0)</f>
        <v>0</v>
      </c>
      <c r="Z53" s="159">
        <f>IF('4-Registro de activos'!$AY53="Nueva Construccion",IF($P53&gt;0,0,ROUNDUP(('4-Registro de activos'!$G53*'3- Datos generales'!$B$12*(1+'3- Datos generales'!$B$11)^(Z$3-'3- Datos generales'!$B$4)),0)),0)</f>
        <v>0</v>
      </c>
      <c r="AA53" s="22">
        <f>IF('4-Registro de activos'!$AV53&lt;=(AA$3-'3- Datos generales'!$B$4),ROUNDUP(('4-Registro de activos'!$G53*'3- Datos generales'!$B$12*(1+'3- Datos generales'!$B$11)^(AA$3-'3- Datos generales'!$B$4)),0),0)</f>
        <v>0</v>
      </c>
      <c r="AB53" s="21">
        <f>IF('4-Registro de activos'!$AV53=(AB$3-'3- Datos generales'!$B$4),ROUNDUP(('4-Registro de activos'!$G53*'3- Datos generales'!$B$12*(1+'3- Datos generales'!$B$11)^(AB$3-'3- Datos generales'!$B$4)),0),0)</f>
        <v>0</v>
      </c>
      <c r="AC53" s="21">
        <f>IF('4-Registro de activos'!$AV53=(AC$3-'3- Datos generales'!$B$4),ROUNDUP(('4-Registro de activos'!$G53*'3- Datos generales'!$B$12*(1+'3- Datos generales'!$B$11)^(AC$3-'3- Datos generales'!$B$4)),0),0)</f>
        <v>0</v>
      </c>
      <c r="AD53" s="21">
        <f>IF('4-Registro de activos'!$AV53=(AD$3-'3- Datos generales'!$B$4),ROUNDUP(('4-Registro de activos'!$G53*'3- Datos generales'!$B$12*(1+'3- Datos generales'!$B$11)^(AD$3-'3- Datos generales'!$B$4)),0),0)</f>
        <v>0</v>
      </c>
      <c r="AE53" s="21">
        <f>IF('4-Registro de activos'!$AV53=(AE$3-'3- Datos generales'!$B$4),ROUNDUP(('4-Registro de activos'!$G53*'3- Datos generales'!$B$12*(1+'3- Datos generales'!$B$11)^(AE$3-'3- Datos generales'!$B$4)),0),0)</f>
        <v>0</v>
      </c>
      <c r="AF53" s="21">
        <f>IF('4-Registro de activos'!$AV53=(AF$3-'3- Datos generales'!$B$4),ROUNDUP(('4-Registro de activos'!$G53*'3- Datos generales'!$B$12*(1+'3- Datos generales'!$B$11)^(AF$3-'3- Datos generales'!$B$4)),0),0)</f>
        <v>0</v>
      </c>
      <c r="AG53" s="21">
        <f>IF('4-Registro de activos'!$AV53=(AG$3-'3- Datos generales'!$B$4),ROUNDUP(('4-Registro de activos'!$G53*'3- Datos generales'!$B$12*(1+'3- Datos generales'!$B$11)^(AG$3-'3- Datos generales'!$B$4)),0),0)</f>
        <v>0</v>
      </c>
      <c r="AH53" s="21">
        <f>IF('4-Registro de activos'!$AV53=(AH$3-'3- Datos generales'!$B$4),ROUNDUP(('4-Registro de activos'!$G53*'3- Datos generales'!$B$12*(1+'3- Datos generales'!$B$11)^(AH$3-'3- Datos generales'!$B$4)),0),0)</f>
        <v>0</v>
      </c>
      <c r="AI53" s="21">
        <f>IF('4-Registro de activos'!$AV53=(AI$3-'3- Datos generales'!$B$4),ROUNDUP(('4-Registro de activos'!$G53*'3- Datos generales'!$B$12*(1+'3- Datos generales'!$B$11)^(AI$3-'3- Datos generales'!$B$4)),0),0)</f>
        <v>0</v>
      </c>
      <c r="AJ53" s="21">
        <f>IF('4-Registro de activos'!$AV53=(AJ$3-'3- Datos generales'!$B$4),ROUNDUP(('4-Registro de activos'!$G53*'3- Datos generales'!$B$12*(1+'3- Datos generales'!$B$11)^(AJ$3-'3- Datos generales'!$B$4)),0),0)</f>
        <v>0</v>
      </c>
      <c r="AK53" s="159">
        <f>IF('4-Registro de activos'!$AV53=(AK$3-'3- Datos generales'!$B$4),ROUNDUP(('4-Registro de activos'!$G53*'3- Datos generales'!$B$12*(1+'3- Datos generales'!$B$11)^(AK$3-'3- Datos generales'!$B$4)),0),0)</f>
        <v>0</v>
      </c>
      <c r="AL53" s="22">
        <f>IF('4-Registro de activos'!$AV53&lt;=(AL$3-'3- Datos generales'!$B$4),ROUNDUP((('4-Registro de activos'!$H53*'3- Datos generales'!$B$12)*((1+'3- Datos generales'!$B$11)^(AL$3-'3- Datos generales'!$B$4+'8 -Datos de referencia'!$B$25))),0),0)</f>
        <v>0</v>
      </c>
      <c r="AM53" s="21">
        <f>IF('4-Registro de activos'!$AV53=(AM$3-'3- Datos generales'!$B$4),ROUNDUP((('4-Registro de activos'!$H53*'3- Datos generales'!$B$12)*((1+'3- Datos generales'!$B$11)^(AM$3-'3- Datos generales'!$B$4+'8 -Datos de referencia'!$B$25))),0),0)</f>
        <v>0</v>
      </c>
      <c r="AN53" s="21">
        <f>IF('4-Registro de activos'!$AV53=(AN$3-'3- Datos generales'!$B$4),ROUNDUP((('4-Registro de activos'!$H53*'3- Datos generales'!$B$12)*((1+'3- Datos generales'!$B$11)^(AN$3-'3- Datos generales'!$B$4+'8 -Datos de referencia'!$B$25))),0),0)</f>
        <v>0</v>
      </c>
      <c r="AO53" s="21">
        <f>IF('4-Registro de activos'!$AV53=(AO$3-'3- Datos generales'!$B$4),ROUNDUP((('4-Registro de activos'!$H53*'3- Datos generales'!$B$12)*((1+'3- Datos generales'!$B$11)^(AO$3-'3- Datos generales'!$B$4+'8 -Datos de referencia'!$B$25))),0),0)</f>
        <v>0</v>
      </c>
      <c r="AP53" s="21">
        <f>IF('4-Registro de activos'!$AV53=(AP$3-'3- Datos generales'!$B$4),ROUNDUP((('4-Registro de activos'!$H53*'3- Datos generales'!$B$12)*((1+'3- Datos generales'!$B$11)^(AP$3-'3- Datos generales'!$B$4+'8 -Datos de referencia'!$B$25))),0),0)</f>
        <v>0</v>
      </c>
      <c r="AQ53" s="21">
        <f>IF('4-Registro de activos'!$AV53=(AQ$3-'3- Datos generales'!$B$4),ROUNDUP((('4-Registro de activos'!$H53*'3- Datos generales'!$B$12)*((1+'3- Datos generales'!$B$11)^(AQ$3-'3- Datos generales'!$B$4+'8 -Datos de referencia'!$B$25))),0),0)</f>
        <v>0</v>
      </c>
      <c r="AR53" s="21">
        <f>IF('4-Registro de activos'!$AV53=(AR$3-'3- Datos generales'!$B$4),ROUNDUP((('4-Registro de activos'!$H53*'3- Datos generales'!$B$12)*((1+'3- Datos generales'!$B$11)^(AR$3-'3- Datos generales'!$B$4+'8 -Datos de referencia'!$B$25))),0),0)</f>
        <v>0</v>
      </c>
      <c r="AS53" s="21">
        <f>IF('4-Registro de activos'!$AV53=(AS$3-'3- Datos generales'!$B$4),ROUNDUP((('4-Registro de activos'!$H53*'3- Datos generales'!$B$12)*((1+'3- Datos generales'!$B$11)^(AS$3-'3- Datos generales'!$B$4+'8 -Datos de referencia'!$B$25))),0),0)</f>
        <v>0</v>
      </c>
      <c r="AT53" s="21">
        <f>IF('4-Registro de activos'!$AV53=(AT$3-'3- Datos generales'!$B$4),ROUNDUP((('4-Registro de activos'!$H53*'3- Datos generales'!$B$12)*((1+'3- Datos generales'!$B$11)^(AT$3-'3- Datos generales'!$B$4+'8 -Datos de referencia'!$B$25))),0),0)</f>
        <v>0</v>
      </c>
      <c r="AU53" s="21">
        <f>IF('4-Registro de activos'!$AV53=(AU$3-'3- Datos generales'!$B$4),ROUNDUP((('4-Registro de activos'!$H53*'3- Datos generales'!$B$12)*((1+'3- Datos generales'!$B$11)^(AU$3-'3- Datos generales'!$B$4+'8 -Datos de referencia'!$B$25))),0),0)</f>
        <v>0</v>
      </c>
      <c r="AV53" s="159">
        <f>IF('4-Registro de activos'!$AV53=(AV$3-'3- Datos generales'!$B$4),ROUNDUP((('4-Registro de activos'!$H53*'3- Datos generales'!$B$12)*((1+'3- Datos generales'!$B$11)^(AV$3-'3- Datos generales'!$B$4+'8 -Datos de referencia'!$B$25))),0),0)</f>
        <v>0</v>
      </c>
      <c r="AW53" s="23">
        <f>IF(P53&gt;0,($M53*(1+'3- Datos generales'!$B$5)^('5-Proyección inversiones'!AW$3-'3- Datos generales'!$B$4))*(P53*((1+'3- Datos generales'!$B$11)^(AW$3-'3- Datos generales'!$B$4+'8 -Datos de referencia'!$B$25))),0)</f>
        <v>0</v>
      </c>
      <c r="AX53" s="20">
        <f>IF(Q53&gt;0,($M53*(1+'3- Datos generales'!$B$5)^(AX$3-'3- Datos generales'!$B$4))*(Q53*((1+'3- Datos generales'!$B$11)^('5-Proyección inversiones'!AX$3-'3- Datos generales'!$B$4+'8 -Datos de referencia'!$B$25))),0)</f>
        <v>0</v>
      </c>
      <c r="AY53" s="20">
        <f>IF(R53&gt;0,($M53*(1+'3- Datos generales'!$B$5)^(AY$3-'3- Datos generales'!$B$4))*(R53*((1+'3- Datos generales'!$B$11)^('5-Proyección inversiones'!AY$3-'3- Datos generales'!$B$4+'8 -Datos de referencia'!$B$25))),0)</f>
        <v>0</v>
      </c>
      <c r="AZ53" s="20">
        <f>IF(S53&gt;0,($M53*(1+'3- Datos generales'!$B$5)^(AZ$3-'3- Datos generales'!$B$4))*(S53*((1+'3- Datos generales'!$B$11)^('5-Proyección inversiones'!AZ$3-'3- Datos generales'!$B$4+'8 -Datos de referencia'!$B$25))),0)</f>
        <v>0</v>
      </c>
      <c r="BA53" s="20">
        <f>IF(T53&gt;0,($M53*(1+'3- Datos generales'!$B$5)^(BA$3-'3- Datos generales'!$B$4))*(T53*((1+'3- Datos generales'!$B$11)^('5-Proyección inversiones'!BA$3-'3- Datos generales'!$B$4+'8 -Datos de referencia'!$B$25))),0)</f>
        <v>0</v>
      </c>
      <c r="BB53" s="20">
        <f>IF(U53&gt;0,($M53*(1+'3- Datos generales'!$B$5)^(BB$3-'3- Datos generales'!$B$4))*(U53*((1+'3- Datos generales'!$B$11)^('5-Proyección inversiones'!BB$3-'3- Datos generales'!$B$4+'8 -Datos de referencia'!$B$25))),0)</f>
        <v>0</v>
      </c>
      <c r="BC53" s="20">
        <f>IF(V53&gt;0,($M53*(1+'3- Datos generales'!$B$5)^(BC$3-'3- Datos generales'!$B$4))*(V53*((1+'3- Datos generales'!$B$11)^('5-Proyección inversiones'!BC$3-'3- Datos generales'!$B$4+'8 -Datos de referencia'!$B$25))),0)</f>
        <v>0</v>
      </c>
      <c r="BD53" s="20">
        <f>IF(W53&gt;0,($M53*(1+'3- Datos generales'!$B$5)^(BD$3-'3- Datos generales'!$B$4))*(W53*((1+'3- Datos generales'!$B$11)^('5-Proyección inversiones'!BD$3-'3- Datos generales'!$B$4+'8 -Datos de referencia'!$B$25))),0)</f>
        <v>0</v>
      </c>
      <c r="BE53" s="20">
        <f>IF(X53&gt;0,($M53*(1+'3- Datos generales'!$B$5)^(BE$3-'3- Datos generales'!$B$4))*(X53*((1+'3- Datos generales'!$B$11)^('5-Proyección inversiones'!BE$3-'3- Datos generales'!$B$4+'8 -Datos de referencia'!$B$25))),0)</f>
        <v>0</v>
      </c>
      <c r="BF53" s="20">
        <f>IF(Y53&gt;0,($M53*(1+'3- Datos generales'!$B$5)^(BF$3-'3- Datos generales'!$B$4))*(Y53*((1+'3- Datos generales'!$B$11)^('5-Proyección inversiones'!BF$3-'3- Datos generales'!$B$4+'8 -Datos de referencia'!$B$25))),0)</f>
        <v>0</v>
      </c>
      <c r="BG53" s="155">
        <f>IF(Z53&gt;0,($M53*(1+'3- Datos generales'!$B$5)^(BG$3-'3- Datos generales'!$B$4))*(Z53*((1+'3- Datos generales'!$B$11)^('5-Proyección inversiones'!BG$3-'3- Datos generales'!$B$4+'8 -Datos de referencia'!$B$25))),0)</f>
        <v>0</v>
      </c>
      <c r="BH53" s="23">
        <f>IF(AA53&gt;0,($N53*(1+'3- Datos generales'!$B$5)^(BH$3-'3- Datos generales'!$B$4))*(AA53*((1+'3- Datos generales'!$B$11)^('5-Proyección inversiones'!BH$3-'3- Datos generales'!$B$4+'8 -Datos de referencia'!$B$25))),0)</f>
        <v>0</v>
      </c>
      <c r="BI53" s="20">
        <f>IF(AB53&gt;0,$N53*((1+'3- Datos generales'!$B$5)^(BI$3-'3- Datos generales'!$B$4))*(AB53*((1+'3- Datos generales'!$B$11)^('5-Proyección inversiones'!BI$3-'3- Datos generales'!$B$4+'8 -Datos de referencia'!$B$25))),0)</f>
        <v>0</v>
      </c>
      <c r="BJ53" s="20">
        <f>IF(AC53&gt;0,$N53*((1+'3- Datos generales'!$B$5)^(BJ$3-'3- Datos generales'!$B$4))*(AC53*((1+'3- Datos generales'!$B$11)^('5-Proyección inversiones'!BJ$3-'3- Datos generales'!$B$4+'8 -Datos de referencia'!$B$25))),0)</f>
        <v>0</v>
      </c>
      <c r="BK53" s="20">
        <f>IF(AD53&gt;0,$N53*((1+'3- Datos generales'!$B$5)^(BK$3-'3- Datos generales'!$B$4))*(AD53*((1+'3- Datos generales'!$B$11)^('5-Proyección inversiones'!BK$3-'3- Datos generales'!$B$4+'8 -Datos de referencia'!$B$25))),0)</f>
        <v>0</v>
      </c>
      <c r="BL53" s="20">
        <f>IF(AE53&gt;0,$N53*((1+'3- Datos generales'!$B$5)^(BL$3-'3- Datos generales'!$B$4))*(AE53*((1+'3- Datos generales'!$B$11)^('5-Proyección inversiones'!BL$3-'3- Datos generales'!$B$4+'8 -Datos de referencia'!$B$25))),0)</f>
        <v>0</v>
      </c>
      <c r="BM53" s="20">
        <f>IF(AF53&gt;0,$N53*((1+'3- Datos generales'!$B$5)^(BM$3-'3- Datos generales'!$B$4))*(AF53*((1+'3- Datos generales'!$B$11)^('5-Proyección inversiones'!BM$3-'3- Datos generales'!$B$4+'8 -Datos de referencia'!$B$25))),0)</f>
        <v>0</v>
      </c>
      <c r="BN53" s="20">
        <f>IF(AG53&gt;0,$N53*((1+'3- Datos generales'!$B$5)^(BN$3-'3- Datos generales'!$B$4))*(AG53*((1+'3- Datos generales'!$B$11)^('5-Proyección inversiones'!BN$3-'3- Datos generales'!$B$4+'8 -Datos de referencia'!$B$25))),0)</f>
        <v>0</v>
      </c>
      <c r="BO53" s="20">
        <f>IF(AH53&gt;0,$N53*((1+'3- Datos generales'!$B$5)^(BO$3-'3- Datos generales'!$B$4))*(AH53*((1+'3- Datos generales'!$B$11)^('5-Proyección inversiones'!BO$3-'3- Datos generales'!$B$4+'8 -Datos de referencia'!$B$25))),0)</f>
        <v>0</v>
      </c>
      <c r="BP53" s="20">
        <f>IF(AI53&gt;0,$N53*((1+'3- Datos generales'!$B$5)^(BP$3-'3- Datos generales'!$B$4))*(AI53*((1+'3- Datos generales'!$B$11)^('5-Proyección inversiones'!BP$3-'3- Datos generales'!$B$4+'8 -Datos de referencia'!$B$25))),0)</f>
        <v>0</v>
      </c>
      <c r="BQ53" s="20">
        <f>IF(AJ53&gt;0,$N53*((1+'3- Datos generales'!$B$5)^(BQ$3-'3- Datos generales'!$B$4))*(AJ53*((1+'3- Datos generales'!$B$11)^('5-Proyección inversiones'!BQ$3-'3- Datos generales'!$B$4+'8 -Datos de referencia'!$B$25))),0)</f>
        <v>0</v>
      </c>
      <c r="BR53" s="155">
        <f>IF(AK53&gt;0,$N53*((1+'3- Datos generales'!$B$5)^(BR$3-'3- Datos generales'!$B$4))*(AK53*((1+'3- Datos generales'!$B$11)^('5-Proyección inversiones'!BR$3-'3- Datos generales'!$B$4+'8 -Datos de referencia'!$B$25))),0)</f>
        <v>0</v>
      </c>
      <c r="BS53" s="23">
        <f>IF(AL53&gt;0,AL53*($O53*(1+'3- Datos generales'!$B$5)^(BH$3-'3- Datos generales'!$B$4)),0)</f>
        <v>0</v>
      </c>
      <c r="BT53" s="20">
        <f>IF(AM53&gt;0,AM53*($O53*(1+'3- Datos generales'!$B$5)^(BT$3-'3- Datos generales'!$B$4)),0)</f>
        <v>0</v>
      </c>
      <c r="BU53" s="20">
        <f>IF(AN53&gt;0,AN53*($O53*(1+'3- Datos generales'!$B$5)^(BU$3-'3- Datos generales'!$B$4)),0)</f>
        <v>0</v>
      </c>
      <c r="BV53" s="20">
        <f>IF(AO53&gt;0,AO53*($O53*(1+'3- Datos generales'!$B$5)^(BV$3-'3- Datos generales'!$B$4)),0)</f>
        <v>0</v>
      </c>
      <c r="BW53" s="20">
        <f>IF(AP53&gt;0,AP53*($O53*(1+'3- Datos generales'!$B$5)^(BW$3-'3- Datos generales'!$B$4)),0)</f>
        <v>0</v>
      </c>
      <c r="BX53" s="20">
        <f>IF(AQ53&gt;0,AQ53*($O53*(1+'3- Datos generales'!$B$5)^(BX$3-'3- Datos generales'!$B$4)),0)</f>
        <v>0</v>
      </c>
      <c r="BY53" s="20">
        <f>IF(AR53&gt;0,AR53*($O53*(1+'3- Datos generales'!$B$5)^(BY$3-'3- Datos generales'!$B$4)),0)</f>
        <v>0</v>
      </c>
      <c r="BZ53" s="20">
        <f>IF(AS53&gt;0,AS53*($O53*(1+'3- Datos generales'!$B$5)^(BZ$3-'3- Datos generales'!$B$4)),0)</f>
        <v>0</v>
      </c>
      <c r="CA53" s="20">
        <f>IF(AT53&gt;0,AT53*($O53*(1+'3- Datos generales'!$B$5)^(CA$3-'3- Datos generales'!$B$4)),0)</f>
        <v>0</v>
      </c>
      <c r="CB53" s="20">
        <f>IF(AU53&gt;0,AU53*($O53*(1+'3- Datos generales'!$B$5)^(CB$3-'3- Datos generales'!$B$4)),0)</f>
        <v>0</v>
      </c>
      <c r="CC53" s="155">
        <f>IF(AV53&gt;0,AV53*($O53*(1+'3- Datos generales'!$B$5)^(CC$3-'3- Datos generales'!$B$4)),0)</f>
        <v>0</v>
      </c>
    </row>
    <row r="54" spans="1:81" x14ac:dyDescent="0.25">
      <c r="A54" s="38"/>
      <c r="B54" s="14"/>
      <c r="C54" s="14">
        <f>'4-Registro de activos'!C54</f>
        <v>0</v>
      </c>
      <c r="D54" s="14">
        <f>'4-Registro de activos'!D54</f>
        <v>0</v>
      </c>
      <c r="E54" s="14">
        <f>'4-Registro de activos'!E54</f>
        <v>0</v>
      </c>
      <c r="F54" s="14">
        <f>'4-Registro de activos'!F54</f>
        <v>0</v>
      </c>
      <c r="G54" s="14">
        <f>'4-Registro de activos'!G54</f>
        <v>0</v>
      </c>
      <c r="H54" s="26">
        <f>'4-Registro de activos'!H54</f>
        <v>0</v>
      </c>
      <c r="I54" s="15" t="str">
        <f>'4-Registro de activos'!AV54</f>
        <v>n/a</v>
      </c>
      <c r="J54" s="14" t="str">
        <f>'4-Registro de activos'!AW54</f>
        <v>Bajo Riesgo</v>
      </c>
      <c r="K54" s="14" t="str">
        <f>'4-Registro de activos'!AX54</f>
        <v>n/a</v>
      </c>
      <c r="L54" s="14" t="str">
        <f>'4-Registro de activos'!AY54</f>
        <v>n/a</v>
      </c>
      <c r="M54" s="66">
        <f>IF('4-Registro de activos'!K54="Sistema no mejorado",AVERAGE('3- Datos generales'!$D$20:$D$21),0)</f>
        <v>0</v>
      </c>
      <c r="N54" s="20" t="str">
        <f>IF('4-Registro de activos'!K54="Sistema no mejorado",0,IF('4-Registro de activos'!I54="sin dato","n/a",IF('4-Registro de activos'!I54="otro","n/a",VLOOKUP('4-Registro de activos'!I54,'3- Datos generales'!$A$23:$D$24,4,0))))</f>
        <v>n/a</v>
      </c>
      <c r="O54" s="155" t="str">
        <f>IF('4-Registro de activos'!K54="Sistema no mejorado",0,IF('4-Registro de activos'!I54="sin dato","n/a",IF('4-Registro de activos'!I54="otro","n/a",VLOOKUP('4-Registro de activos'!I54,'3- Datos generales'!$A$26:$D$27,4,0))))</f>
        <v>n/a</v>
      </c>
      <c r="P54" s="22">
        <f>IF('4-Registro de activos'!$AY54="Nueva Construccion",ROUNDUP(('4-Registro de activos'!$G54*'3- Datos generales'!$B$12*(1+'3- Datos generales'!$B$11)^(P$3-'3- Datos generales'!$B$4)),0),0)</f>
        <v>0</v>
      </c>
      <c r="Q54" s="21">
        <f>IF('4-Registro de activos'!$AY54="Nueva Construccion",IF($P54&gt;0,0,ROUNDUP(('4-Registro de activos'!$G54*'3- Datos generales'!$B$12*(1+'3- Datos generales'!$B$11)^(Q$3-'3- Datos generales'!$B$4)),0)),0)</f>
        <v>0</v>
      </c>
      <c r="R54" s="21">
        <f>IF('4-Registro de activos'!$AY54="Nueva Construccion",IF($P54&gt;0,0,ROUNDUP(('4-Registro de activos'!$G54*'3- Datos generales'!$B$12*(1+'3- Datos generales'!$B$11)^(R$3-'3- Datos generales'!$B$4)),0)),0)</f>
        <v>0</v>
      </c>
      <c r="S54" s="21">
        <f>IF('4-Registro de activos'!$AY54="Nueva Construccion",IF($P54&gt;0,0,ROUNDUP(('4-Registro de activos'!$G54*'3- Datos generales'!$B$12*(1+'3- Datos generales'!$B$11)^(S$3-'3- Datos generales'!$B$4)),0)),0)</f>
        <v>0</v>
      </c>
      <c r="T54" s="21">
        <f>IF('4-Registro de activos'!$AY54="Nueva Construccion",IF($P54&gt;0,0,ROUNDUP(('4-Registro de activos'!$G54*'3- Datos generales'!$B$12*(1+'3- Datos generales'!$B$11)^(T$3-'3- Datos generales'!$B$4)),0)),0)</f>
        <v>0</v>
      </c>
      <c r="U54" s="21">
        <f>IF('4-Registro de activos'!$AY54="Nueva Construccion",IF($P54&gt;0,0,ROUNDUP(('4-Registro de activos'!$G54*'3- Datos generales'!$B$12*(1+'3- Datos generales'!$B$11)^(U$3-'3- Datos generales'!$B$4)),0)),0)</f>
        <v>0</v>
      </c>
      <c r="V54" s="21">
        <f>IF('4-Registro de activos'!$AY54="Nueva Construccion",IF($P54&gt;0,0,ROUNDUP(('4-Registro de activos'!$G54*'3- Datos generales'!$B$12*(1+'3- Datos generales'!$B$11)^(V$3-'3- Datos generales'!$B$4)),0)),0)</f>
        <v>0</v>
      </c>
      <c r="W54" s="21">
        <f>IF('4-Registro de activos'!$AY54="Nueva Construccion",IF($P54&gt;0,0,ROUNDUP(('4-Registro de activos'!$G54*'3- Datos generales'!$B$12*(1+'3- Datos generales'!$B$11)^(W$3-'3- Datos generales'!$B$4)),0)),0)</f>
        <v>0</v>
      </c>
      <c r="X54" s="21">
        <f>IF('4-Registro de activos'!$AY54="Nueva Construccion",IF($P54&gt;0,0,ROUNDUP(('4-Registro de activos'!$G54*'3- Datos generales'!$B$12*(1+'3- Datos generales'!$B$11)^(X$3-'3- Datos generales'!$B$4)),0)),0)</f>
        <v>0</v>
      </c>
      <c r="Y54" s="21">
        <f>IF('4-Registro de activos'!$AY54="Nueva Construccion",IF($P54&gt;0,0,ROUNDUP(('4-Registro de activos'!$G54*'3- Datos generales'!$B$12*(1+'3- Datos generales'!$B$11)^(Y$3-'3- Datos generales'!$B$4)),0)),0)</f>
        <v>0</v>
      </c>
      <c r="Z54" s="159">
        <f>IF('4-Registro de activos'!$AY54="Nueva Construccion",IF($P54&gt;0,0,ROUNDUP(('4-Registro de activos'!$G54*'3- Datos generales'!$B$12*(1+'3- Datos generales'!$B$11)^(Z$3-'3- Datos generales'!$B$4)),0)),0)</f>
        <v>0</v>
      </c>
      <c r="AA54" s="22">
        <f>IF('4-Registro de activos'!$AV54&lt;=(AA$3-'3- Datos generales'!$B$4),ROUNDUP(('4-Registro de activos'!$G54*'3- Datos generales'!$B$12*(1+'3- Datos generales'!$B$11)^(AA$3-'3- Datos generales'!$B$4)),0),0)</f>
        <v>0</v>
      </c>
      <c r="AB54" s="21">
        <f>IF('4-Registro de activos'!$AV54=(AB$3-'3- Datos generales'!$B$4),ROUNDUP(('4-Registro de activos'!$G54*'3- Datos generales'!$B$12*(1+'3- Datos generales'!$B$11)^(AB$3-'3- Datos generales'!$B$4)),0),0)</f>
        <v>0</v>
      </c>
      <c r="AC54" s="21">
        <f>IF('4-Registro de activos'!$AV54=(AC$3-'3- Datos generales'!$B$4),ROUNDUP(('4-Registro de activos'!$G54*'3- Datos generales'!$B$12*(1+'3- Datos generales'!$B$11)^(AC$3-'3- Datos generales'!$B$4)),0),0)</f>
        <v>0</v>
      </c>
      <c r="AD54" s="21">
        <f>IF('4-Registro de activos'!$AV54=(AD$3-'3- Datos generales'!$B$4),ROUNDUP(('4-Registro de activos'!$G54*'3- Datos generales'!$B$12*(1+'3- Datos generales'!$B$11)^(AD$3-'3- Datos generales'!$B$4)),0),0)</f>
        <v>0</v>
      </c>
      <c r="AE54" s="21">
        <f>IF('4-Registro de activos'!$AV54=(AE$3-'3- Datos generales'!$B$4),ROUNDUP(('4-Registro de activos'!$G54*'3- Datos generales'!$B$12*(1+'3- Datos generales'!$B$11)^(AE$3-'3- Datos generales'!$B$4)),0),0)</f>
        <v>0</v>
      </c>
      <c r="AF54" s="21">
        <f>IF('4-Registro de activos'!$AV54=(AF$3-'3- Datos generales'!$B$4),ROUNDUP(('4-Registro de activos'!$G54*'3- Datos generales'!$B$12*(1+'3- Datos generales'!$B$11)^(AF$3-'3- Datos generales'!$B$4)),0),0)</f>
        <v>0</v>
      </c>
      <c r="AG54" s="21">
        <f>IF('4-Registro de activos'!$AV54=(AG$3-'3- Datos generales'!$B$4),ROUNDUP(('4-Registro de activos'!$G54*'3- Datos generales'!$B$12*(1+'3- Datos generales'!$B$11)^(AG$3-'3- Datos generales'!$B$4)),0),0)</f>
        <v>0</v>
      </c>
      <c r="AH54" s="21">
        <f>IF('4-Registro de activos'!$AV54=(AH$3-'3- Datos generales'!$B$4),ROUNDUP(('4-Registro de activos'!$G54*'3- Datos generales'!$B$12*(1+'3- Datos generales'!$B$11)^(AH$3-'3- Datos generales'!$B$4)),0),0)</f>
        <v>0</v>
      </c>
      <c r="AI54" s="21">
        <f>IF('4-Registro de activos'!$AV54=(AI$3-'3- Datos generales'!$B$4),ROUNDUP(('4-Registro de activos'!$G54*'3- Datos generales'!$B$12*(1+'3- Datos generales'!$B$11)^(AI$3-'3- Datos generales'!$B$4)),0),0)</f>
        <v>0</v>
      </c>
      <c r="AJ54" s="21">
        <f>IF('4-Registro de activos'!$AV54=(AJ$3-'3- Datos generales'!$B$4),ROUNDUP(('4-Registro de activos'!$G54*'3- Datos generales'!$B$12*(1+'3- Datos generales'!$B$11)^(AJ$3-'3- Datos generales'!$B$4)),0),0)</f>
        <v>0</v>
      </c>
      <c r="AK54" s="159">
        <f>IF('4-Registro de activos'!$AV54=(AK$3-'3- Datos generales'!$B$4),ROUNDUP(('4-Registro de activos'!$G54*'3- Datos generales'!$B$12*(1+'3- Datos generales'!$B$11)^(AK$3-'3- Datos generales'!$B$4)),0),0)</f>
        <v>0</v>
      </c>
      <c r="AL54" s="22">
        <f>IF('4-Registro de activos'!$AV54&lt;=(AL$3-'3- Datos generales'!$B$4),ROUNDUP((('4-Registro de activos'!$H54*'3- Datos generales'!$B$12)*((1+'3- Datos generales'!$B$11)^(AL$3-'3- Datos generales'!$B$4+'8 -Datos de referencia'!$B$25))),0),0)</f>
        <v>0</v>
      </c>
      <c r="AM54" s="21">
        <f>IF('4-Registro de activos'!$AV54=(AM$3-'3- Datos generales'!$B$4),ROUNDUP((('4-Registro de activos'!$H54*'3- Datos generales'!$B$12)*((1+'3- Datos generales'!$B$11)^(AM$3-'3- Datos generales'!$B$4+'8 -Datos de referencia'!$B$25))),0),0)</f>
        <v>0</v>
      </c>
      <c r="AN54" s="21">
        <f>IF('4-Registro de activos'!$AV54=(AN$3-'3- Datos generales'!$B$4),ROUNDUP((('4-Registro de activos'!$H54*'3- Datos generales'!$B$12)*((1+'3- Datos generales'!$B$11)^(AN$3-'3- Datos generales'!$B$4+'8 -Datos de referencia'!$B$25))),0),0)</f>
        <v>0</v>
      </c>
      <c r="AO54" s="21">
        <f>IF('4-Registro de activos'!$AV54=(AO$3-'3- Datos generales'!$B$4),ROUNDUP((('4-Registro de activos'!$H54*'3- Datos generales'!$B$12)*((1+'3- Datos generales'!$B$11)^(AO$3-'3- Datos generales'!$B$4+'8 -Datos de referencia'!$B$25))),0),0)</f>
        <v>0</v>
      </c>
      <c r="AP54" s="21">
        <f>IF('4-Registro de activos'!$AV54=(AP$3-'3- Datos generales'!$B$4),ROUNDUP((('4-Registro de activos'!$H54*'3- Datos generales'!$B$12)*((1+'3- Datos generales'!$B$11)^(AP$3-'3- Datos generales'!$B$4+'8 -Datos de referencia'!$B$25))),0),0)</f>
        <v>0</v>
      </c>
      <c r="AQ54" s="21">
        <f>IF('4-Registro de activos'!$AV54=(AQ$3-'3- Datos generales'!$B$4),ROUNDUP((('4-Registro de activos'!$H54*'3- Datos generales'!$B$12)*((1+'3- Datos generales'!$B$11)^(AQ$3-'3- Datos generales'!$B$4+'8 -Datos de referencia'!$B$25))),0),0)</f>
        <v>0</v>
      </c>
      <c r="AR54" s="21">
        <f>IF('4-Registro de activos'!$AV54=(AR$3-'3- Datos generales'!$B$4),ROUNDUP((('4-Registro de activos'!$H54*'3- Datos generales'!$B$12)*((1+'3- Datos generales'!$B$11)^(AR$3-'3- Datos generales'!$B$4+'8 -Datos de referencia'!$B$25))),0),0)</f>
        <v>0</v>
      </c>
      <c r="AS54" s="21">
        <f>IF('4-Registro de activos'!$AV54=(AS$3-'3- Datos generales'!$B$4),ROUNDUP((('4-Registro de activos'!$H54*'3- Datos generales'!$B$12)*((1+'3- Datos generales'!$B$11)^(AS$3-'3- Datos generales'!$B$4+'8 -Datos de referencia'!$B$25))),0),0)</f>
        <v>0</v>
      </c>
      <c r="AT54" s="21">
        <f>IF('4-Registro de activos'!$AV54=(AT$3-'3- Datos generales'!$B$4),ROUNDUP((('4-Registro de activos'!$H54*'3- Datos generales'!$B$12)*((1+'3- Datos generales'!$B$11)^(AT$3-'3- Datos generales'!$B$4+'8 -Datos de referencia'!$B$25))),0),0)</f>
        <v>0</v>
      </c>
      <c r="AU54" s="21">
        <f>IF('4-Registro de activos'!$AV54=(AU$3-'3- Datos generales'!$B$4),ROUNDUP((('4-Registro de activos'!$H54*'3- Datos generales'!$B$12)*((1+'3- Datos generales'!$B$11)^(AU$3-'3- Datos generales'!$B$4+'8 -Datos de referencia'!$B$25))),0),0)</f>
        <v>0</v>
      </c>
      <c r="AV54" s="159">
        <f>IF('4-Registro de activos'!$AV54=(AV$3-'3- Datos generales'!$B$4),ROUNDUP((('4-Registro de activos'!$H54*'3- Datos generales'!$B$12)*((1+'3- Datos generales'!$B$11)^(AV$3-'3- Datos generales'!$B$4+'8 -Datos de referencia'!$B$25))),0),0)</f>
        <v>0</v>
      </c>
      <c r="AW54" s="23">
        <f>IF(P54&gt;0,($M54*(1+'3- Datos generales'!$B$5)^('5-Proyección inversiones'!AW$3-'3- Datos generales'!$B$4))*(P54*((1+'3- Datos generales'!$B$11)^(AW$3-'3- Datos generales'!$B$4+'8 -Datos de referencia'!$B$25))),0)</f>
        <v>0</v>
      </c>
      <c r="AX54" s="20">
        <f>IF(Q54&gt;0,($M54*(1+'3- Datos generales'!$B$5)^(AX$3-'3- Datos generales'!$B$4))*(Q54*((1+'3- Datos generales'!$B$11)^('5-Proyección inversiones'!AX$3-'3- Datos generales'!$B$4+'8 -Datos de referencia'!$B$25))),0)</f>
        <v>0</v>
      </c>
      <c r="AY54" s="20">
        <f>IF(R54&gt;0,($M54*(1+'3- Datos generales'!$B$5)^(AY$3-'3- Datos generales'!$B$4))*(R54*((1+'3- Datos generales'!$B$11)^('5-Proyección inversiones'!AY$3-'3- Datos generales'!$B$4+'8 -Datos de referencia'!$B$25))),0)</f>
        <v>0</v>
      </c>
      <c r="AZ54" s="20">
        <f>IF(S54&gt;0,($M54*(1+'3- Datos generales'!$B$5)^(AZ$3-'3- Datos generales'!$B$4))*(S54*((1+'3- Datos generales'!$B$11)^('5-Proyección inversiones'!AZ$3-'3- Datos generales'!$B$4+'8 -Datos de referencia'!$B$25))),0)</f>
        <v>0</v>
      </c>
      <c r="BA54" s="20">
        <f>IF(T54&gt;0,($M54*(1+'3- Datos generales'!$B$5)^(BA$3-'3- Datos generales'!$B$4))*(T54*((1+'3- Datos generales'!$B$11)^('5-Proyección inversiones'!BA$3-'3- Datos generales'!$B$4+'8 -Datos de referencia'!$B$25))),0)</f>
        <v>0</v>
      </c>
      <c r="BB54" s="20">
        <f>IF(U54&gt;0,($M54*(1+'3- Datos generales'!$B$5)^(BB$3-'3- Datos generales'!$B$4))*(U54*((1+'3- Datos generales'!$B$11)^('5-Proyección inversiones'!BB$3-'3- Datos generales'!$B$4+'8 -Datos de referencia'!$B$25))),0)</f>
        <v>0</v>
      </c>
      <c r="BC54" s="20">
        <f>IF(V54&gt;0,($M54*(1+'3- Datos generales'!$B$5)^(BC$3-'3- Datos generales'!$B$4))*(V54*((1+'3- Datos generales'!$B$11)^('5-Proyección inversiones'!BC$3-'3- Datos generales'!$B$4+'8 -Datos de referencia'!$B$25))),0)</f>
        <v>0</v>
      </c>
      <c r="BD54" s="20">
        <f>IF(W54&gt;0,($M54*(1+'3- Datos generales'!$B$5)^(BD$3-'3- Datos generales'!$B$4))*(W54*((1+'3- Datos generales'!$B$11)^('5-Proyección inversiones'!BD$3-'3- Datos generales'!$B$4+'8 -Datos de referencia'!$B$25))),0)</f>
        <v>0</v>
      </c>
      <c r="BE54" s="20">
        <f>IF(X54&gt;0,($M54*(1+'3- Datos generales'!$B$5)^(BE$3-'3- Datos generales'!$B$4))*(X54*((1+'3- Datos generales'!$B$11)^('5-Proyección inversiones'!BE$3-'3- Datos generales'!$B$4+'8 -Datos de referencia'!$B$25))),0)</f>
        <v>0</v>
      </c>
      <c r="BF54" s="20">
        <f>IF(Y54&gt;0,($M54*(1+'3- Datos generales'!$B$5)^(BF$3-'3- Datos generales'!$B$4))*(Y54*((1+'3- Datos generales'!$B$11)^('5-Proyección inversiones'!BF$3-'3- Datos generales'!$B$4+'8 -Datos de referencia'!$B$25))),0)</f>
        <v>0</v>
      </c>
      <c r="BG54" s="155">
        <f>IF(Z54&gt;0,($M54*(1+'3- Datos generales'!$B$5)^(BG$3-'3- Datos generales'!$B$4))*(Z54*((1+'3- Datos generales'!$B$11)^('5-Proyección inversiones'!BG$3-'3- Datos generales'!$B$4+'8 -Datos de referencia'!$B$25))),0)</f>
        <v>0</v>
      </c>
      <c r="BH54" s="23">
        <f>IF(AA54&gt;0,($N54*(1+'3- Datos generales'!$B$5)^(BH$3-'3- Datos generales'!$B$4))*(AA54*((1+'3- Datos generales'!$B$11)^('5-Proyección inversiones'!BH$3-'3- Datos generales'!$B$4+'8 -Datos de referencia'!$B$25))),0)</f>
        <v>0</v>
      </c>
      <c r="BI54" s="20">
        <f>IF(AB54&gt;0,$N54*((1+'3- Datos generales'!$B$5)^(BI$3-'3- Datos generales'!$B$4))*(AB54*((1+'3- Datos generales'!$B$11)^('5-Proyección inversiones'!BI$3-'3- Datos generales'!$B$4+'8 -Datos de referencia'!$B$25))),0)</f>
        <v>0</v>
      </c>
      <c r="BJ54" s="20">
        <f>IF(AC54&gt;0,$N54*((1+'3- Datos generales'!$B$5)^(BJ$3-'3- Datos generales'!$B$4))*(AC54*((1+'3- Datos generales'!$B$11)^('5-Proyección inversiones'!BJ$3-'3- Datos generales'!$B$4+'8 -Datos de referencia'!$B$25))),0)</f>
        <v>0</v>
      </c>
      <c r="BK54" s="20">
        <f>IF(AD54&gt;0,$N54*((1+'3- Datos generales'!$B$5)^(BK$3-'3- Datos generales'!$B$4))*(AD54*((1+'3- Datos generales'!$B$11)^('5-Proyección inversiones'!BK$3-'3- Datos generales'!$B$4+'8 -Datos de referencia'!$B$25))),0)</f>
        <v>0</v>
      </c>
      <c r="BL54" s="20">
        <f>IF(AE54&gt;0,$N54*((1+'3- Datos generales'!$B$5)^(BL$3-'3- Datos generales'!$B$4))*(AE54*((1+'3- Datos generales'!$B$11)^('5-Proyección inversiones'!BL$3-'3- Datos generales'!$B$4+'8 -Datos de referencia'!$B$25))),0)</f>
        <v>0</v>
      </c>
      <c r="BM54" s="20">
        <f>IF(AF54&gt;0,$N54*((1+'3- Datos generales'!$B$5)^(BM$3-'3- Datos generales'!$B$4))*(AF54*((1+'3- Datos generales'!$B$11)^('5-Proyección inversiones'!BM$3-'3- Datos generales'!$B$4+'8 -Datos de referencia'!$B$25))),0)</f>
        <v>0</v>
      </c>
      <c r="BN54" s="20">
        <f>IF(AG54&gt;0,$N54*((1+'3- Datos generales'!$B$5)^(BN$3-'3- Datos generales'!$B$4))*(AG54*((1+'3- Datos generales'!$B$11)^('5-Proyección inversiones'!BN$3-'3- Datos generales'!$B$4+'8 -Datos de referencia'!$B$25))),0)</f>
        <v>0</v>
      </c>
      <c r="BO54" s="20">
        <f>IF(AH54&gt;0,$N54*((1+'3- Datos generales'!$B$5)^(BO$3-'3- Datos generales'!$B$4))*(AH54*((1+'3- Datos generales'!$B$11)^('5-Proyección inversiones'!BO$3-'3- Datos generales'!$B$4+'8 -Datos de referencia'!$B$25))),0)</f>
        <v>0</v>
      </c>
      <c r="BP54" s="20">
        <f>IF(AI54&gt;0,$N54*((1+'3- Datos generales'!$B$5)^(BP$3-'3- Datos generales'!$B$4))*(AI54*((1+'3- Datos generales'!$B$11)^('5-Proyección inversiones'!BP$3-'3- Datos generales'!$B$4+'8 -Datos de referencia'!$B$25))),0)</f>
        <v>0</v>
      </c>
      <c r="BQ54" s="20">
        <f>IF(AJ54&gt;0,$N54*((1+'3- Datos generales'!$B$5)^(BQ$3-'3- Datos generales'!$B$4))*(AJ54*((1+'3- Datos generales'!$B$11)^('5-Proyección inversiones'!BQ$3-'3- Datos generales'!$B$4+'8 -Datos de referencia'!$B$25))),0)</f>
        <v>0</v>
      </c>
      <c r="BR54" s="155">
        <f>IF(AK54&gt;0,$N54*((1+'3- Datos generales'!$B$5)^(BR$3-'3- Datos generales'!$B$4))*(AK54*((1+'3- Datos generales'!$B$11)^('5-Proyección inversiones'!BR$3-'3- Datos generales'!$B$4+'8 -Datos de referencia'!$B$25))),0)</f>
        <v>0</v>
      </c>
      <c r="BS54" s="23">
        <f>IF(AL54&gt;0,AL54*($O54*(1+'3- Datos generales'!$B$5)^(BH$3-'3- Datos generales'!$B$4)),0)</f>
        <v>0</v>
      </c>
      <c r="BT54" s="20">
        <f>IF(AM54&gt;0,AM54*($O54*(1+'3- Datos generales'!$B$5)^(BT$3-'3- Datos generales'!$B$4)),0)</f>
        <v>0</v>
      </c>
      <c r="BU54" s="20">
        <f>IF(AN54&gt;0,AN54*($O54*(1+'3- Datos generales'!$B$5)^(BU$3-'3- Datos generales'!$B$4)),0)</f>
        <v>0</v>
      </c>
      <c r="BV54" s="20">
        <f>IF(AO54&gt;0,AO54*($O54*(1+'3- Datos generales'!$B$5)^(BV$3-'3- Datos generales'!$B$4)),0)</f>
        <v>0</v>
      </c>
      <c r="BW54" s="20">
        <f>IF(AP54&gt;0,AP54*($O54*(1+'3- Datos generales'!$B$5)^(BW$3-'3- Datos generales'!$B$4)),0)</f>
        <v>0</v>
      </c>
      <c r="BX54" s="20">
        <f>IF(AQ54&gt;0,AQ54*($O54*(1+'3- Datos generales'!$B$5)^(BX$3-'3- Datos generales'!$B$4)),0)</f>
        <v>0</v>
      </c>
      <c r="BY54" s="20">
        <f>IF(AR54&gt;0,AR54*($O54*(1+'3- Datos generales'!$B$5)^(BY$3-'3- Datos generales'!$B$4)),0)</f>
        <v>0</v>
      </c>
      <c r="BZ54" s="20">
        <f>IF(AS54&gt;0,AS54*($O54*(1+'3- Datos generales'!$B$5)^(BZ$3-'3- Datos generales'!$B$4)),0)</f>
        <v>0</v>
      </c>
      <c r="CA54" s="20">
        <f>IF(AT54&gt;0,AT54*($O54*(1+'3- Datos generales'!$B$5)^(CA$3-'3- Datos generales'!$B$4)),0)</f>
        <v>0</v>
      </c>
      <c r="CB54" s="20">
        <f>IF(AU54&gt;0,AU54*($O54*(1+'3- Datos generales'!$B$5)^(CB$3-'3- Datos generales'!$B$4)),0)</f>
        <v>0</v>
      </c>
      <c r="CC54" s="155">
        <f>IF(AV54&gt;0,AV54*($O54*(1+'3- Datos generales'!$B$5)^(CC$3-'3- Datos generales'!$B$4)),0)</f>
        <v>0</v>
      </c>
    </row>
    <row r="55" spans="1:81" x14ac:dyDescent="0.25">
      <c r="A55" s="38"/>
      <c r="B55" s="14"/>
      <c r="C55" s="14">
        <f>'4-Registro de activos'!C55</f>
        <v>0</v>
      </c>
      <c r="D55" s="14">
        <f>'4-Registro de activos'!D55</f>
        <v>0</v>
      </c>
      <c r="E55" s="14">
        <f>'4-Registro de activos'!E55</f>
        <v>0</v>
      </c>
      <c r="F55" s="14">
        <f>'4-Registro de activos'!F55</f>
        <v>0</v>
      </c>
      <c r="G55" s="14">
        <f>'4-Registro de activos'!G55</f>
        <v>0</v>
      </c>
      <c r="H55" s="26">
        <f>'4-Registro de activos'!H55</f>
        <v>0</v>
      </c>
      <c r="I55" s="15" t="str">
        <f>'4-Registro de activos'!AV55</f>
        <v>n/a</v>
      </c>
      <c r="J55" s="14" t="str">
        <f>'4-Registro de activos'!AW55</f>
        <v>Bajo Riesgo</v>
      </c>
      <c r="K55" s="14" t="str">
        <f>'4-Registro de activos'!AX55</f>
        <v>n/a</v>
      </c>
      <c r="L55" s="14" t="str">
        <f>'4-Registro de activos'!AY55</f>
        <v>n/a</v>
      </c>
      <c r="M55" s="66">
        <f>IF('4-Registro de activos'!K55="Sistema no mejorado",AVERAGE('3- Datos generales'!$D$20:$D$21),0)</f>
        <v>0</v>
      </c>
      <c r="N55" s="20" t="str">
        <f>IF('4-Registro de activos'!K55="Sistema no mejorado",0,IF('4-Registro de activos'!I55="sin dato","n/a",IF('4-Registro de activos'!I55="otro","n/a",VLOOKUP('4-Registro de activos'!I55,'3- Datos generales'!$A$23:$D$24,4,0))))</f>
        <v>n/a</v>
      </c>
      <c r="O55" s="155" t="str">
        <f>IF('4-Registro de activos'!K55="Sistema no mejorado",0,IF('4-Registro de activos'!I55="sin dato","n/a",IF('4-Registro de activos'!I55="otro","n/a",VLOOKUP('4-Registro de activos'!I55,'3- Datos generales'!$A$26:$D$27,4,0))))</f>
        <v>n/a</v>
      </c>
      <c r="P55" s="22">
        <f>IF('4-Registro de activos'!$AY55="Nueva Construccion",ROUNDUP(('4-Registro de activos'!$G55*'3- Datos generales'!$B$12*(1+'3- Datos generales'!$B$11)^(P$3-'3- Datos generales'!$B$4)),0),0)</f>
        <v>0</v>
      </c>
      <c r="Q55" s="21">
        <f>IF('4-Registro de activos'!$AY55="Nueva Construccion",IF($P55&gt;0,0,ROUNDUP(('4-Registro de activos'!$G55*'3- Datos generales'!$B$12*(1+'3- Datos generales'!$B$11)^(Q$3-'3- Datos generales'!$B$4)),0)),0)</f>
        <v>0</v>
      </c>
      <c r="R55" s="21">
        <f>IF('4-Registro de activos'!$AY55="Nueva Construccion",IF($P55&gt;0,0,ROUNDUP(('4-Registro de activos'!$G55*'3- Datos generales'!$B$12*(1+'3- Datos generales'!$B$11)^(R$3-'3- Datos generales'!$B$4)),0)),0)</f>
        <v>0</v>
      </c>
      <c r="S55" s="21">
        <f>IF('4-Registro de activos'!$AY55="Nueva Construccion",IF($P55&gt;0,0,ROUNDUP(('4-Registro de activos'!$G55*'3- Datos generales'!$B$12*(1+'3- Datos generales'!$B$11)^(S$3-'3- Datos generales'!$B$4)),0)),0)</f>
        <v>0</v>
      </c>
      <c r="T55" s="21">
        <f>IF('4-Registro de activos'!$AY55="Nueva Construccion",IF($P55&gt;0,0,ROUNDUP(('4-Registro de activos'!$G55*'3- Datos generales'!$B$12*(1+'3- Datos generales'!$B$11)^(T$3-'3- Datos generales'!$B$4)),0)),0)</f>
        <v>0</v>
      </c>
      <c r="U55" s="21">
        <f>IF('4-Registro de activos'!$AY55="Nueva Construccion",IF($P55&gt;0,0,ROUNDUP(('4-Registro de activos'!$G55*'3- Datos generales'!$B$12*(1+'3- Datos generales'!$B$11)^(U$3-'3- Datos generales'!$B$4)),0)),0)</f>
        <v>0</v>
      </c>
      <c r="V55" s="21">
        <f>IF('4-Registro de activos'!$AY55="Nueva Construccion",IF($P55&gt;0,0,ROUNDUP(('4-Registro de activos'!$G55*'3- Datos generales'!$B$12*(1+'3- Datos generales'!$B$11)^(V$3-'3- Datos generales'!$B$4)),0)),0)</f>
        <v>0</v>
      </c>
      <c r="W55" s="21">
        <f>IF('4-Registro de activos'!$AY55="Nueva Construccion",IF($P55&gt;0,0,ROUNDUP(('4-Registro de activos'!$G55*'3- Datos generales'!$B$12*(1+'3- Datos generales'!$B$11)^(W$3-'3- Datos generales'!$B$4)),0)),0)</f>
        <v>0</v>
      </c>
      <c r="X55" s="21">
        <f>IF('4-Registro de activos'!$AY55="Nueva Construccion",IF($P55&gt;0,0,ROUNDUP(('4-Registro de activos'!$G55*'3- Datos generales'!$B$12*(1+'3- Datos generales'!$B$11)^(X$3-'3- Datos generales'!$B$4)),0)),0)</f>
        <v>0</v>
      </c>
      <c r="Y55" s="21">
        <f>IF('4-Registro de activos'!$AY55="Nueva Construccion",IF($P55&gt;0,0,ROUNDUP(('4-Registro de activos'!$G55*'3- Datos generales'!$B$12*(1+'3- Datos generales'!$B$11)^(Y$3-'3- Datos generales'!$B$4)),0)),0)</f>
        <v>0</v>
      </c>
      <c r="Z55" s="159">
        <f>IF('4-Registro de activos'!$AY55="Nueva Construccion",IF($P55&gt;0,0,ROUNDUP(('4-Registro de activos'!$G55*'3- Datos generales'!$B$12*(1+'3- Datos generales'!$B$11)^(Z$3-'3- Datos generales'!$B$4)),0)),0)</f>
        <v>0</v>
      </c>
      <c r="AA55" s="22">
        <f>IF('4-Registro de activos'!$AV55&lt;=(AA$3-'3- Datos generales'!$B$4),ROUNDUP(('4-Registro de activos'!$G55*'3- Datos generales'!$B$12*(1+'3- Datos generales'!$B$11)^(AA$3-'3- Datos generales'!$B$4)),0),0)</f>
        <v>0</v>
      </c>
      <c r="AB55" s="21">
        <f>IF('4-Registro de activos'!$AV55=(AB$3-'3- Datos generales'!$B$4),ROUNDUP(('4-Registro de activos'!$G55*'3- Datos generales'!$B$12*(1+'3- Datos generales'!$B$11)^(AB$3-'3- Datos generales'!$B$4)),0),0)</f>
        <v>0</v>
      </c>
      <c r="AC55" s="21">
        <f>IF('4-Registro de activos'!$AV55=(AC$3-'3- Datos generales'!$B$4),ROUNDUP(('4-Registro de activos'!$G55*'3- Datos generales'!$B$12*(1+'3- Datos generales'!$B$11)^(AC$3-'3- Datos generales'!$B$4)),0),0)</f>
        <v>0</v>
      </c>
      <c r="AD55" s="21">
        <f>IF('4-Registro de activos'!$AV55=(AD$3-'3- Datos generales'!$B$4),ROUNDUP(('4-Registro de activos'!$G55*'3- Datos generales'!$B$12*(1+'3- Datos generales'!$B$11)^(AD$3-'3- Datos generales'!$B$4)),0),0)</f>
        <v>0</v>
      </c>
      <c r="AE55" s="21">
        <f>IF('4-Registro de activos'!$AV55=(AE$3-'3- Datos generales'!$B$4),ROUNDUP(('4-Registro de activos'!$G55*'3- Datos generales'!$B$12*(1+'3- Datos generales'!$B$11)^(AE$3-'3- Datos generales'!$B$4)),0),0)</f>
        <v>0</v>
      </c>
      <c r="AF55" s="21">
        <f>IF('4-Registro de activos'!$AV55=(AF$3-'3- Datos generales'!$B$4),ROUNDUP(('4-Registro de activos'!$G55*'3- Datos generales'!$B$12*(1+'3- Datos generales'!$B$11)^(AF$3-'3- Datos generales'!$B$4)),0),0)</f>
        <v>0</v>
      </c>
      <c r="AG55" s="21">
        <f>IF('4-Registro de activos'!$AV55=(AG$3-'3- Datos generales'!$B$4),ROUNDUP(('4-Registro de activos'!$G55*'3- Datos generales'!$B$12*(1+'3- Datos generales'!$B$11)^(AG$3-'3- Datos generales'!$B$4)),0),0)</f>
        <v>0</v>
      </c>
      <c r="AH55" s="21">
        <f>IF('4-Registro de activos'!$AV55=(AH$3-'3- Datos generales'!$B$4),ROUNDUP(('4-Registro de activos'!$G55*'3- Datos generales'!$B$12*(1+'3- Datos generales'!$B$11)^(AH$3-'3- Datos generales'!$B$4)),0),0)</f>
        <v>0</v>
      </c>
      <c r="AI55" s="21">
        <f>IF('4-Registro de activos'!$AV55=(AI$3-'3- Datos generales'!$B$4),ROUNDUP(('4-Registro de activos'!$G55*'3- Datos generales'!$B$12*(1+'3- Datos generales'!$B$11)^(AI$3-'3- Datos generales'!$B$4)),0),0)</f>
        <v>0</v>
      </c>
      <c r="AJ55" s="21">
        <f>IF('4-Registro de activos'!$AV55=(AJ$3-'3- Datos generales'!$B$4),ROUNDUP(('4-Registro de activos'!$G55*'3- Datos generales'!$B$12*(1+'3- Datos generales'!$B$11)^(AJ$3-'3- Datos generales'!$B$4)),0),0)</f>
        <v>0</v>
      </c>
      <c r="AK55" s="159">
        <f>IF('4-Registro de activos'!$AV55=(AK$3-'3- Datos generales'!$B$4),ROUNDUP(('4-Registro de activos'!$G55*'3- Datos generales'!$B$12*(1+'3- Datos generales'!$B$11)^(AK$3-'3- Datos generales'!$B$4)),0),0)</f>
        <v>0</v>
      </c>
      <c r="AL55" s="22">
        <f>IF('4-Registro de activos'!$AV55&lt;=(AL$3-'3- Datos generales'!$B$4),ROUNDUP((('4-Registro de activos'!$H55*'3- Datos generales'!$B$12)*((1+'3- Datos generales'!$B$11)^(AL$3-'3- Datos generales'!$B$4+'8 -Datos de referencia'!$B$25))),0),0)</f>
        <v>0</v>
      </c>
      <c r="AM55" s="21">
        <f>IF('4-Registro de activos'!$AV55=(AM$3-'3- Datos generales'!$B$4),ROUNDUP((('4-Registro de activos'!$H55*'3- Datos generales'!$B$12)*((1+'3- Datos generales'!$B$11)^(AM$3-'3- Datos generales'!$B$4+'8 -Datos de referencia'!$B$25))),0),0)</f>
        <v>0</v>
      </c>
      <c r="AN55" s="21">
        <f>IF('4-Registro de activos'!$AV55=(AN$3-'3- Datos generales'!$B$4),ROUNDUP((('4-Registro de activos'!$H55*'3- Datos generales'!$B$12)*((1+'3- Datos generales'!$B$11)^(AN$3-'3- Datos generales'!$B$4+'8 -Datos de referencia'!$B$25))),0),0)</f>
        <v>0</v>
      </c>
      <c r="AO55" s="21">
        <f>IF('4-Registro de activos'!$AV55=(AO$3-'3- Datos generales'!$B$4),ROUNDUP((('4-Registro de activos'!$H55*'3- Datos generales'!$B$12)*((1+'3- Datos generales'!$B$11)^(AO$3-'3- Datos generales'!$B$4+'8 -Datos de referencia'!$B$25))),0),0)</f>
        <v>0</v>
      </c>
      <c r="AP55" s="21">
        <f>IF('4-Registro de activos'!$AV55=(AP$3-'3- Datos generales'!$B$4),ROUNDUP((('4-Registro de activos'!$H55*'3- Datos generales'!$B$12)*((1+'3- Datos generales'!$B$11)^(AP$3-'3- Datos generales'!$B$4+'8 -Datos de referencia'!$B$25))),0),0)</f>
        <v>0</v>
      </c>
      <c r="AQ55" s="21">
        <f>IF('4-Registro de activos'!$AV55=(AQ$3-'3- Datos generales'!$B$4),ROUNDUP((('4-Registro de activos'!$H55*'3- Datos generales'!$B$12)*((1+'3- Datos generales'!$B$11)^(AQ$3-'3- Datos generales'!$B$4+'8 -Datos de referencia'!$B$25))),0),0)</f>
        <v>0</v>
      </c>
      <c r="AR55" s="21">
        <f>IF('4-Registro de activos'!$AV55=(AR$3-'3- Datos generales'!$B$4),ROUNDUP((('4-Registro de activos'!$H55*'3- Datos generales'!$B$12)*((1+'3- Datos generales'!$B$11)^(AR$3-'3- Datos generales'!$B$4+'8 -Datos de referencia'!$B$25))),0),0)</f>
        <v>0</v>
      </c>
      <c r="AS55" s="21">
        <f>IF('4-Registro de activos'!$AV55=(AS$3-'3- Datos generales'!$B$4),ROUNDUP((('4-Registro de activos'!$H55*'3- Datos generales'!$B$12)*((1+'3- Datos generales'!$B$11)^(AS$3-'3- Datos generales'!$B$4+'8 -Datos de referencia'!$B$25))),0),0)</f>
        <v>0</v>
      </c>
      <c r="AT55" s="21">
        <f>IF('4-Registro de activos'!$AV55=(AT$3-'3- Datos generales'!$B$4),ROUNDUP((('4-Registro de activos'!$H55*'3- Datos generales'!$B$12)*((1+'3- Datos generales'!$B$11)^(AT$3-'3- Datos generales'!$B$4+'8 -Datos de referencia'!$B$25))),0),0)</f>
        <v>0</v>
      </c>
      <c r="AU55" s="21">
        <f>IF('4-Registro de activos'!$AV55=(AU$3-'3- Datos generales'!$B$4),ROUNDUP((('4-Registro de activos'!$H55*'3- Datos generales'!$B$12)*((1+'3- Datos generales'!$B$11)^(AU$3-'3- Datos generales'!$B$4+'8 -Datos de referencia'!$B$25))),0),0)</f>
        <v>0</v>
      </c>
      <c r="AV55" s="159">
        <f>IF('4-Registro de activos'!$AV55=(AV$3-'3- Datos generales'!$B$4),ROUNDUP((('4-Registro de activos'!$H55*'3- Datos generales'!$B$12)*((1+'3- Datos generales'!$B$11)^(AV$3-'3- Datos generales'!$B$4+'8 -Datos de referencia'!$B$25))),0),0)</f>
        <v>0</v>
      </c>
      <c r="AW55" s="23">
        <f>IF(P55&gt;0,($M55*(1+'3- Datos generales'!$B$5)^('5-Proyección inversiones'!AW$3-'3- Datos generales'!$B$4))*(P55*((1+'3- Datos generales'!$B$11)^(AW$3-'3- Datos generales'!$B$4+'8 -Datos de referencia'!$B$25))),0)</f>
        <v>0</v>
      </c>
      <c r="AX55" s="20">
        <f>IF(Q55&gt;0,($M55*(1+'3- Datos generales'!$B$5)^(AX$3-'3- Datos generales'!$B$4))*(Q55*((1+'3- Datos generales'!$B$11)^('5-Proyección inversiones'!AX$3-'3- Datos generales'!$B$4+'8 -Datos de referencia'!$B$25))),0)</f>
        <v>0</v>
      </c>
      <c r="AY55" s="20">
        <f>IF(R55&gt;0,($M55*(1+'3- Datos generales'!$B$5)^(AY$3-'3- Datos generales'!$B$4))*(R55*((1+'3- Datos generales'!$B$11)^('5-Proyección inversiones'!AY$3-'3- Datos generales'!$B$4+'8 -Datos de referencia'!$B$25))),0)</f>
        <v>0</v>
      </c>
      <c r="AZ55" s="20">
        <f>IF(S55&gt;0,($M55*(1+'3- Datos generales'!$B$5)^(AZ$3-'3- Datos generales'!$B$4))*(S55*((1+'3- Datos generales'!$B$11)^('5-Proyección inversiones'!AZ$3-'3- Datos generales'!$B$4+'8 -Datos de referencia'!$B$25))),0)</f>
        <v>0</v>
      </c>
      <c r="BA55" s="20">
        <f>IF(T55&gt;0,($M55*(1+'3- Datos generales'!$B$5)^(BA$3-'3- Datos generales'!$B$4))*(T55*((1+'3- Datos generales'!$B$11)^('5-Proyección inversiones'!BA$3-'3- Datos generales'!$B$4+'8 -Datos de referencia'!$B$25))),0)</f>
        <v>0</v>
      </c>
      <c r="BB55" s="20">
        <f>IF(U55&gt;0,($M55*(1+'3- Datos generales'!$B$5)^(BB$3-'3- Datos generales'!$B$4))*(U55*((1+'3- Datos generales'!$B$11)^('5-Proyección inversiones'!BB$3-'3- Datos generales'!$B$4+'8 -Datos de referencia'!$B$25))),0)</f>
        <v>0</v>
      </c>
      <c r="BC55" s="20">
        <f>IF(V55&gt;0,($M55*(1+'3- Datos generales'!$B$5)^(BC$3-'3- Datos generales'!$B$4))*(V55*((1+'3- Datos generales'!$B$11)^('5-Proyección inversiones'!BC$3-'3- Datos generales'!$B$4+'8 -Datos de referencia'!$B$25))),0)</f>
        <v>0</v>
      </c>
      <c r="BD55" s="20">
        <f>IF(W55&gt;0,($M55*(1+'3- Datos generales'!$B$5)^(BD$3-'3- Datos generales'!$B$4))*(W55*((1+'3- Datos generales'!$B$11)^('5-Proyección inversiones'!BD$3-'3- Datos generales'!$B$4+'8 -Datos de referencia'!$B$25))),0)</f>
        <v>0</v>
      </c>
      <c r="BE55" s="20">
        <f>IF(X55&gt;0,($M55*(1+'3- Datos generales'!$B$5)^(BE$3-'3- Datos generales'!$B$4))*(X55*((1+'3- Datos generales'!$B$11)^('5-Proyección inversiones'!BE$3-'3- Datos generales'!$B$4+'8 -Datos de referencia'!$B$25))),0)</f>
        <v>0</v>
      </c>
      <c r="BF55" s="20">
        <f>IF(Y55&gt;0,($M55*(1+'3- Datos generales'!$B$5)^(BF$3-'3- Datos generales'!$B$4))*(Y55*((1+'3- Datos generales'!$B$11)^('5-Proyección inversiones'!BF$3-'3- Datos generales'!$B$4+'8 -Datos de referencia'!$B$25))),0)</f>
        <v>0</v>
      </c>
      <c r="BG55" s="155">
        <f>IF(Z55&gt;0,($M55*(1+'3- Datos generales'!$B$5)^(BG$3-'3- Datos generales'!$B$4))*(Z55*((1+'3- Datos generales'!$B$11)^('5-Proyección inversiones'!BG$3-'3- Datos generales'!$B$4+'8 -Datos de referencia'!$B$25))),0)</f>
        <v>0</v>
      </c>
      <c r="BH55" s="23">
        <f>IF(AA55&gt;0,($N55*(1+'3- Datos generales'!$B$5)^(BH$3-'3- Datos generales'!$B$4))*(AA55*((1+'3- Datos generales'!$B$11)^('5-Proyección inversiones'!BH$3-'3- Datos generales'!$B$4+'8 -Datos de referencia'!$B$25))),0)</f>
        <v>0</v>
      </c>
      <c r="BI55" s="20">
        <f>IF(AB55&gt;0,$N55*((1+'3- Datos generales'!$B$5)^(BI$3-'3- Datos generales'!$B$4))*(AB55*((1+'3- Datos generales'!$B$11)^('5-Proyección inversiones'!BI$3-'3- Datos generales'!$B$4+'8 -Datos de referencia'!$B$25))),0)</f>
        <v>0</v>
      </c>
      <c r="BJ55" s="20">
        <f>IF(AC55&gt;0,$N55*((1+'3- Datos generales'!$B$5)^(BJ$3-'3- Datos generales'!$B$4))*(AC55*((1+'3- Datos generales'!$B$11)^('5-Proyección inversiones'!BJ$3-'3- Datos generales'!$B$4+'8 -Datos de referencia'!$B$25))),0)</f>
        <v>0</v>
      </c>
      <c r="BK55" s="20">
        <f>IF(AD55&gt;0,$N55*((1+'3- Datos generales'!$B$5)^(BK$3-'3- Datos generales'!$B$4))*(AD55*((1+'3- Datos generales'!$B$11)^('5-Proyección inversiones'!BK$3-'3- Datos generales'!$B$4+'8 -Datos de referencia'!$B$25))),0)</f>
        <v>0</v>
      </c>
      <c r="BL55" s="20">
        <f>IF(AE55&gt;0,$N55*((1+'3- Datos generales'!$B$5)^(BL$3-'3- Datos generales'!$B$4))*(AE55*((1+'3- Datos generales'!$B$11)^('5-Proyección inversiones'!BL$3-'3- Datos generales'!$B$4+'8 -Datos de referencia'!$B$25))),0)</f>
        <v>0</v>
      </c>
      <c r="BM55" s="20">
        <f>IF(AF55&gt;0,$N55*((1+'3- Datos generales'!$B$5)^(BM$3-'3- Datos generales'!$B$4))*(AF55*((1+'3- Datos generales'!$B$11)^('5-Proyección inversiones'!BM$3-'3- Datos generales'!$B$4+'8 -Datos de referencia'!$B$25))),0)</f>
        <v>0</v>
      </c>
      <c r="BN55" s="20">
        <f>IF(AG55&gt;0,$N55*((1+'3- Datos generales'!$B$5)^(BN$3-'3- Datos generales'!$B$4))*(AG55*((1+'3- Datos generales'!$B$11)^('5-Proyección inversiones'!BN$3-'3- Datos generales'!$B$4+'8 -Datos de referencia'!$B$25))),0)</f>
        <v>0</v>
      </c>
      <c r="BO55" s="20">
        <f>IF(AH55&gt;0,$N55*((1+'3- Datos generales'!$B$5)^(BO$3-'3- Datos generales'!$B$4))*(AH55*((1+'3- Datos generales'!$B$11)^('5-Proyección inversiones'!BO$3-'3- Datos generales'!$B$4+'8 -Datos de referencia'!$B$25))),0)</f>
        <v>0</v>
      </c>
      <c r="BP55" s="20">
        <f>IF(AI55&gt;0,$N55*((1+'3- Datos generales'!$B$5)^(BP$3-'3- Datos generales'!$B$4))*(AI55*((1+'3- Datos generales'!$B$11)^('5-Proyección inversiones'!BP$3-'3- Datos generales'!$B$4+'8 -Datos de referencia'!$B$25))),0)</f>
        <v>0</v>
      </c>
      <c r="BQ55" s="20">
        <f>IF(AJ55&gt;0,$N55*((1+'3- Datos generales'!$B$5)^(BQ$3-'3- Datos generales'!$B$4))*(AJ55*((1+'3- Datos generales'!$B$11)^('5-Proyección inversiones'!BQ$3-'3- Datos generales'!$B$4+'8 -Datos de referencia'!$B$25))),0)</f>
        <v>0</v>
      </c>
      <c r="BR55" s="155">
        <f>IF(AK55&gt;0,$N55*((1+'3- Datos generales'!$B$5)^(BR$3-'3- Datos generales'!$B$4))*(AK55*((1+'3- Datos generales'!$B$11)^('5-Proyección inversiones'!BR$3-'3- Datos generales'!$B$4+'8 -Datos de referencia'!$B$25))),0)</f>
        <v>0</v>
      </c>
      <c r="BS55" s="23">
        <f>IF(AL55&gt;0,AL55*($O55*(1+'3- Datos generales'!$B$5)^(BH$3-'3- Datos generales'!$B$4)),0)</f>
        <v>0</v>
      </c>
      <c r="BT55" s="20">
        <f>IF(AM55&gt;0,AM55*($O55*(1+'3- Datos generales'!$B$5)^(BT$3-'3- Datos generales'!$B$4)),0)</f>
        <v>0</v>
      </c>
      <c r="BU55" s="20">
        <f>IF(AN55&gt;0,AN55*($O55*(1+'3- Datos generales'!$B$5)^(BU$3-'3- Datos generales'!$B$4)),0)</f>
        <v>0</v>
      </c>
      <c r="BV55" s="20">
        <f>IF(AO55&gt;0,AO55*($O55*(1+'3- Datos generales'!$B$5)^(BV$3-'3- Datos generales'!$B$4)),0)</f>
        <v>0</v>
      </c>
      <c r="BW55" s="20">
        <f>IF(AP55&gt;0,AP55*($O55*(1+'3- Datos generales'!$B$5)^(BW$3-'3- Datos generales'!$B$4)),0)</f>
        <v>0</v>
      </c>
      <c r="BX55" s="20">
        <f>IF(AQ55&gt;0,AQ55*($O55*(1+'3- Datos generales'!$B$5)^(BX$3-'3- Datos generales'!$B$4)),0)</f>
        <v>0</v>
      </c>
      <c r="BY55" s="20">
        <f>IF(AR55&gt;0,AR55*($O55*(1+'3- Datos generales'!$B$5)^(BY$3-'3- Datos generales'!$B$4)),0)</f>
        <v>0</v>
      </c>
      <c r="BZ55" s="20">
        <f>IF(AS55&gt;0,AS55*($O55*(1+'3- Datos generales'!$B$5)^(BZ$3-'3- Datos generales'!$B$4)),0)</f>
        <v>0</v>
      </c>
      <c r="CA55" s="20">
        <f>IF(AT55&gt;0,AT55*($O55*(1+'3- Datos generales'!$B$5)^(CA$3-'3- Datos generales'!$B$4)),0)</f>
        <v>0</v>
      </c>
      <c r="CB55" s="20">
        <f>IF(AU55&gt;0,AU55*($O55*(1+'3- Datos generales'!$B$5)^(CB$3-'3- Datos generales'!$B$4)),0)</f>
        <v>0</v>
      </c>
      <c r="CC55" s="155">
        <f>IF(AV55&gt;0,AV55*($O55*(1+'3- Datos generales'!$B$5)^(CC$3-'3- Datos generales'!$B$4)),0)</f>
        <v>0</v>
      </c>
    </row>
    <row r="56" spans="1:81" x14ac:dyDescent="0.25">
      <c r="A56" s="38"/>
      <c r="B56" s="14"/>
      <c r="C56" s="14">
        <f>'4-Registro de activos'!C56</f>
        <v>0</v>
      </c>
      <c r="D56" s="14">
        <f>'4-Registro de activos'!D56</f>
        <v>0</v>
      </c>
      <c r="E56" s="14">
        <f>'4-Registro de activos'!E56</f>
        <v>0</v>
      </c>
      <c r="F56" s="14">
        <f>'4-Registro de activos'!F56</f>
        <v>0</v>
      </c>
      <c r="G56" s="14">
        <f>'4-Registro de activos'!G56</f>
        <v>0</v>
      </c>
      <c r="H56" s="26">
        <f>'4-Registro de activos'!H56</f>
        <v>0</v>
      </c>
      <c r="I56" s="15" t="str">
        <f>'4-Registro de activos'!AV56</f>
        <v>n/a</v>
      </c>
      <c r="J56" s="14" t="str">
        <f>'4-Registro de activos'!AW56</f>
        <v>Bajo Riesgo</v>
      </c>
      <c r="K56" s="14" t="str">
        <f>'4-Registro de activos'!AX56</f>
        <v>n/a</v>
      </c>
      <c r="L56" s="14" t="str">
        <f>'4-Registro de activos'!AY56</f>
        <v>n/a</v>
      </c>
      <c r="M56" s="66">
        <f>IF('4-Registro de activos'!K56="Sistema no mejorado",AVERAGE('3- Datos generales'!$D$20:$D$21),0)</f>
        <v>0</v>
      </c>
      <c r="N56" s="20" t="str">
        <f>IF('4-Registro de activos'!K56="Sistema no mejorado",0,IF('4-Registro de activos'!I56="sin dato","n/a",IF('4-Registro de activos'!I56="otro","n/a",VLOOKUP('4-Registro de activos'!I56,'3- Datos generales'!$A$23:$D$24,4,0))))</f>
        <v>n/a</v>
      </c>
      <c r="O56" s="155" t="str">
        <f>IF('4-Registro de activos'!K56="Sistema no mejorado",0,IF('4-Registro de activos'!I56="sin dato","n/a",IF('4-Registro de activos'!I56="otro","n/a",VLOOKUP('4-Registro de activos'!I56,'3- Datos generales'!$A$26:$D$27,4,0))))</f>
        <v>n/a</v>
      </c>
      <c r="P56" s="22">
        <f>IF('4-Registro de activos'!$AY56="Nueva Construccion",ROUNDUP(('4-Registro de activos'!$G56*'3- Datos generales'!$B$12*(1+'3- Datos generales'!$B$11)^(P$3-'3- Datos generales'!$B$4)),0),0)</f>
        <v>0</v>
      </c>
      <c r="Q56" s="21">
        <f>IF('4-Registro de activos'!$AY56="Nueva Construccion",IF($P56&gt;0,0,ROUNDUP(('4-Registro de activos'!$G56*'3- Datos generales'!$B$12*(1+'3- Datos generales'!$B$11)^(Q$3-'3- Datos generales'!$B$4)),0)),0)</f>
        <v>0</v>
      </c>
      <c r="R56" s="21">
        <f>IF('4-Registro de activos'!$AY56="Nueva Construccion",IF($P56&gt;0,0,ROUNDUP(('4-Registro de activos'!$G56*'3- Datos generales'!$B$12*(1+'3- Datos generales'!$B$11)^(R$3-'3- Datos generales'!$B$4)),0)),0)</f>
        <v>0</v>
      </c>
      <c r="S56" s="21">
        <f>IF('4-Registro de activos'!$AY56="Nueva Construccion",IF($P56&gt;0,0,ROUNDUP(('4-Registro de activos'!$G56*'3- Datos generales'!$B$12*(1+'3- Datos generales'!$B$11)^(S$3-'3- Datos generales'!$B$4)),0)),0)</f>
        <v>0</v>
      </c>
      <c r="T56" s="21">
        <f>IF('4-Registro de activos'!$AY56="Nueva Construccion",IF($P56&gt;0,0,ROUNDUP(('4-Registro de activos'!$G56*'3- Datos generales'!$B$12*(1+'3- Datos generales'!$B$11)^(T$3-'3- Datos generales'!$B$4)),0)),0)</f>
        <v>0</v>
      </c>
      <c r="U56" s="21">
        <f>IF('4-Registro de activos'!$AY56="Nueva Construccion",IF($P56&gt;0,0,ROUNDUP(('4-Registro de activos'!$G56*'3- Datos generales'!$B$12*(1+'3- Datos generales'!$B$11)^(U$3-'3- Datos generales'!$B$4)),0)),0)</f>
        <v>0</v>
      </c>
      <c r="V56" s="21">
        <f>IF('4-Registro de activos'!$AY56="Nueva Construccion",IF($P56&gt;0,0,ROUNDUP(('4-Registro de activos'!$G56*'3- Datos generales'!$B$12*(1+'3- Datos generales'!$B$11)^(V$3-'3- Datos generales'!$B$4)),0)),0)</f>
        <v>0</v>
      </c>
      <c r="W56" s="21">
        <f>IF('4-Registro de activos'!$AY56="Nueva Construccion",IF($P56&gt;0,0,ROUNDUP(('4-Registro de activos'!$G56*'3- Datos generales'!$B$12*(1+'3- Datos generales'!$B$11)^(W$3-'3- Datos generales'!$B$4)),0)),0)</f>
        <v>0</v>
      </c>
      <c r="X56" s="21">
        <f>IF('4-Registro de activos'!$AY56="Nueva Construccion",IF($P56&gt;0,0,ROUNDUP(('4-Registro de activos'!$G56*'3- Datos generales'!$B$12*(1+'3- Datos generales'!$B$11)^(X$3-'3- Datos generales'!$B$4)),0)),0)</f>
        <v>0</v>
      </c>
      <c r="Y56" s="21">
        <f>IF('4-Registro de activos'!$AY56="Nueva Construccion",IF($P56&gt;0,0,ROUNDUP(('4-Registro de activos'!$G56*'3- Datos generales'!$B$12*(1+'3- Datos generales'!$B$11)^(Y$3-'3- Datos generales'!$B$4)),0)),0)</f>
        <v>0</v>
      </c>
      <c r="Z56" s="159">
        <f>IF('4-Registro de activos'!$AY56="Nueva Construccion",IF($P56&gt;0,0,ROUNDUP(('4-Registro de activos'!$G56*'3- Datos generales'!$B$12*(1+'3- Datos generales'!$B$11)^(Z$3-'3- Datos generales'!$B$4)),0)),0)</f>
        <v>0</v>
      </c>
      <c r="AA56" s="22">
        <f>IF('4-Registro de activos'!$AV56&lt;=(AA$3-'3- Datos generales'!$B$4),ROUNDUP(('4-Registro de activos'!$G56*'3- Datos generales'!$B$12*(1+'3- Datos generales'!$B$11)^(AA$3-'3- Datos generales'!$B$4)),0),0)</f>
        <v>0</v>
      </c>
      <c r="AB56" s="21">
        <f>IF('4-Registro de activos'!$AV56=(AB$3-'3- Datos generales'!$B$4),ROUNDUP(('4-Registro de activos'!$G56*'3- Datos generales'!$B$12*(1+'3- Datos generales'!$B$11)^(AB$3-'3- Datos generales'!$B$4)),0),0)</f>
        <v>0</v>
      </c>
      <c r="AC56" s="21">
        <f>IF('4-Registro de activos'!$AV56=(AC$3-'3- Datos generales'!$B$4),ROUNDUP(('4-Registro de activos'!$G56*'3- Datos generales'!$B$12*(1+'3- Datos generales'!$B$11)^(AC$3-'3- Datos generales'!$B$4)),0),0)</f>
        <v>0</v>
      </c>
      <c r="AD56" s="21">
        <f>IF('4-Registro de activos'!$AV56=(AD$3-'3- Datos generales'!$B$4),ROUNDUP(('4-Registro de activos'!$G56*'3- Datos generales'!$B$12*(1+'3- Datos generales'!$B$11)^(AD$3-'3- Datos generales'!$B$4)),0),0)</f>
        <v>0</v>
      </c>
      <c r="AE56" s="21">
        <f>IF('4-Registro de activos'!$AV56=(AE$3-'3- Datos generales'!$B$4),ROUNDUP(('4-Registro de activos'!$G56*'3- Datos generales'!$B$12*(1+'3- Datos generales'!$B$11)^(AE$3-'3- Datos generales'!$B$4)),0),0)</f>
        <v>0</v>
      </c>
      <c r="AF56" s="21">
        <f>IF('4-Registro de activos'!$AV56=(AF$3-'3- Datos generales'!$B$4),ROUNDUP(('4-Registro de activos'!$G56*'3- Datos generales'!$B$12*(1+'3- Datos generales'!$B$11)^(AF$3-'3- Datos generales'!$B$4)),0),0)</f>
        <v>0</v>
      </c>
      <c r="AG56" s="21">
        <f>IF('4-Registro de activos'!$AV56=(AG$3-'3- Datos generales'!$B$4),ROUNDUP(('4-Registro de activos'!$G56*'3- Datos generales'!$B$12*(1+'3- Datos generales'!$B$11)^(AG$3-'3- Datos generales'!$B$4)),0),0)</f>
        <v>0</v>
      </c>
      <c r="AH56" s="21">
        <f>IF('4-Registro de activos'!$AV56=(AH$3-'3- Datos generales'!$B$4),ROUNDUP(('4-Registro de activos'!$G56*'3- Datos generales'!$B$12*(1+'3- Datos generales'!$B$11)^(AH$3-'3- Datos generales'!$B$4)),0),0)</f>
        <v>0</v>
      </c>
      <c r="AI56" s="21">
        <f>IF('4-Registro de activos'!$AV56=(AI$3-'3- Datos generales'!$B$4),ROUNDUP(('4-Registro de activos'!$G56*'3- Datos generales'!$B$12*(1+'3- Datos generales'!$B$11)^(AI$3-'3- Datos generales'!$B$4)),0),0)</f>
        <v>0</v>
      </c>
      <c r="AJ56" s="21">
        <f>IF('4-Registro de activos'!$AV56=(AJ$3-'3- Datos generales'!$B$4),ROUNDUP(('4-Registro de activos'!$G56*'3- Datos generales'!$B$12*(1+'3- Datos generales'!$B$11)^(AJ$3-'3- Datos generales'!$B$4)),0),0)</f>
        <v>0</v>
      </c>
      <c r="AK56" s="159">
        <f>IF('4-Registro de activos'!$AV56=(AK$3-'3- Datos generales'!$B$4),ROUNDUP(('4-Registro de activos'!$G56*'3- Datos generales'!$B$12*(1+'3- Datos generales'!$B$11)^(AK$3-'3- Datos generales'!$B$4)),0),0)</f>
        <v>0</v>
      </c>
      <c r="AL56" s="22">
        <f>IF('4-Registro de activos'!$AV56&lt;=(AL$3-'3- Datos generales'!$B$4),ROUNDUP((('4-Registro de activos'!$H56*'3- Datos generales'!$B$12)*((1+'3- Datos generales'!$B$11)^(AL$3-'3- Datos generales'!$B$4+'8 -Datos de referencia'!$B$25))),0),0)</f>
        <v>0</v>
      </c>
      <c r="AM56" s="21">
        <f>IF('4-Registro de activos'!$AV56=(AM$3-'3- Datos generales'!$B$4),ROUNDUP((('4-Registro de activos'!$H56*'3- Datos generales'!$B$12)*((1+'3- Datos generales'!$B$11)^(AM$3-'3- Datos generales'!$B$4+'8 -Datos de referencia'!$B$25))),0),0)</f>
        <v>0</v>
      </c>
      <c r="AN56" s="21">
        <f>IF('4-Registro de activos'!$AV56=(AN$3-'3- Datos generales'!$B$4),ROUNDUP((('4-Registro de activos'!$H56*'3- Datos generales'!$B$12)*((1+'3- Datos generales'!$B$11)^(AN$3-'3- Datos generales'!$B$4+'8 -Datos de referencia'!$B$25))),0),0)</f>
        <v>0</v>
      </c>
      <c r="AO56" s="21">
        <f>IF('4-Registro de activos'!$AV56=(AO$3-'3- Datos generales'!$B$4),ROUNDUP((('4-Registro de activos'!$H56*'3- Datos generales'!$B$12)*((1+'3- Datos generales'!$B$11)^(AO$3-'3- Datos generales'!$B$4+'8 -Datos de referencia'!$B$25))),0),0)</f>
        <v>0</v>
      </c>
      <c r="AP56" s="21">
        <f>IF('4-Registro de activos'!$AV56=(AP$3-'3- Datos generales'!$B$4),ROUNDUP((('4-Registro de activos'!$H56*'3- Datos generales'!$B$12)*((1+'3- Datos generales'!$B$11)^(AP$3-'3- Datos generales'!$B$4+'8 -Datos de referencia'!$B$25))),0),0)</f>
        <v>0</v>
      </c>
      <c r="AQ56" s="21">
        <f>IF('4-Registro de activos'!$AV56=(AQ$3-'3- Datos generales'!$B$4),ROUNDUP((('4-Registro de activos'!$H56*'3- Datos generales'!$B$12)*((1+'3- Datos generales'!$B$11)^(AQ$3-'3- Datos generales'!$B$4+'8 -Datos de referencia'!$B$25))),0),0)</f>
        <v>0</v>
      </c>
      <c r="AR56" s="21">
        <f>IF('4-Registro de activos'!$AV56=(AR$3-'3- Datos generales'!$B$4),ROUNDUP((('4-Registro de activos'!$H56*'3- Datos generales'!$B$12)*((1+'3- Datos generales'!$B$11)^(AR$3-'3- Datos generales'!$B$4+'8 -Datos de referencia'!$B$25))),0),0)</f>
        <v>0</v>
      </c>
      <c r="AS56" s="21">
        <f>IF('4-Registro de activos'!$AV56=(AS$3-'3- Datos generales'!$B$4),ROUNDUP((('4-Registro de activos'!$H56*'3- Datos generales'!$B$12)*((1+'3- Datos generales'!$B$11)^(AS$3-'3- Datos generales'!$B$4+'8 -Datos de referencia'!$B$25))),0),0)</f>
        <v>0</v>
      </c>
      <c r="AT56" s="21">
        <f>IF('4-Registro de activos'!$AV56=(AT$3-'3- Datos generales'!$B$4),ROUNDUP((('4-Registro de activos'!$H56*'3- Datos generales'!$B$12)*((1+'3- Datos generales'!$B$11)^(AT$3-'3- Datos generales'!$B$4+'8 -Datos de referencia'!$B$25))),0),0)</f>
        <v>0</v>
      </c>
      <c r="AU56" s="21">
        <f>IF('4-Registro de activos'!$AV56=(AU$3-'3- Datos generales'!$B$4),ROUNDUP((('4-Registro de activos'!$H56*'3- Datos generales'!$B$12)*((1+'3- Datos generales'!$B$11)^(AU$3-'3- Datos generales'!$B$4+'8 -Datos de referencia'!$B$25))),0),0)</f>
        <v>0</v>
      </c>
      <c r="AV56" s="159">
        <f>IF('4-Registro de activos'!$AV56=(AV$3-'3- Datos generales'!$B$4),ROUNDUP((('4-Registro de activos'!$H56*'3- Datos generales'!$B$12)*((1+'3- Datos generales'!$B$11)^(AV$3-'3- Datos generales'!$B$4+'8 -Datos de referencia'!$B$25))),0),0)</f>
        <v>0</v>
      </c>
      <c r="AW56" s="23">
        <f>IF(P56&gt;0,($M56*(1+'3- Datos generales'!$B$5)^('5-Proyección inversiones'!AW$3-'3- Datos generales'!$B$4))*(P56*((1+'3- Datos generales'!$B$11)^(AW$3-'3- Datos generales'!$B$4+'8 -Datos de referencia'!$B$25))),0)</f>
        <v>0</v>
      </c>
      <c r="AX56" s="20">
        <f>IF(Q56&gt;0,($M56*(1+'3- Datos generales'!$B$5)^(AX$3-'3- Datos generales'!$B$4))*(Q56*((1+'3- Datos generales'!$B$11)^('5-Proyección inversiones'!AX$3-'3- Datos generales'!$B$4+'8 -Datos de referencia'!$B$25))),0)</f>
        <v>0</v>
      </c>
      <c r="AY56" s="20">
        <f>IF(R56&gt;0,($M56*(1+'3- Datos generales'!$B$5)^(AY$3-'3- Datos generales'!$B$4))*(R56*((1+'3- Datos generales'!$B$11)^('5-Proyección inversiones'!AY$3-'3- Datos generales'!$B$4+'8 -Datos de referencia'!$B$25))),0)</f>
        <v>0</v>
      </c>
      <c r="AZ56" s="20">
        <f>IF(S56&gt;0,($M56*(1+'3- Datos generales'!$B$5)^(AZ$3-'3- Datos generales'!$B$4))*(S56*((1+'3- Datos generales'!$B$11)^('5-Proyección inversiones'!AZ$3-'3- Datos generales'!$B$4+'8 -Datos de referencia'!$B$25))),0)</f>
        <v>0</v>
      </c>
      <c r="BA56" s="20">
        <f>IF(T56&gt;0,($M56*(1+'3- Datos generales'!$B$5)^(BA$3-'3- Datos generales'!$B$4))*(T56*((1+'3- Datos generales'!$B$11)^('5-Proyección inversiones'!BA$3-'3- Datos generales'!$B$4+'8 -Datos de referencia'!$B$25))),0)</f>
        <v>0</v>
      </c>
      <c r="BB56" s="20">
        <f>IF(U56&gt;0,($M56*(1+'3- Datos generales'!$B$5)^(BB$3-'3- Datos generales'!$B$4))*(U56*((1+'3- Datos generales'!$B$11)^('5-Proyección inversiones'!BB$3-'3- Datos generales'!$B$4+'8 -Datos de referencia'!$B$25))),0)</f>
        <v>0</v>
      </c>
      <c r="BC56" s="20">
        <f>IF(V56&gt;0,($M56*(1+'3- Datos generales'!$B$5)^(BC$3-'3- Datos generales'!$B$4))*(V56*((1+'3- Datos generales'!$B$11)^('5-Proyección inversiones'!BC$3-'3- Datos generales'!$B$4+'8 -Datos de referencia'!$B$25))),0)</f>
        <v>0</v>
      </c>
      <c r="BD56" s="20">
        <f>IF(W56&gt;0,($M56*(1+'3- Datos generales'!$B$5)^(BD$3-'3- Datos generales'!$B$4))*(W56*((1+'3- Datos generales'!$B$11)^('5-Proyección inversiones'!BD$3-'3- Datos generales'!$B$4+'8 -Datos de referencia'!$B$25))),0)</f>
        <v>0</v>
      </c>
      <c r="BE56" s="20">
        <f>IF(X56&gt;0,($M56*(1+'3- Datos generales'!$B$5)^(BE$3-'3- Datos generales'!$B$4))*(X56*((1+'3- Datos generales'!$B$11)^('5-Proyección inversiones'!BE$3-'3- Datos generales'!$B$4+'8 -Datos de referencia'!$B$25))),0)</f>
        <v>0</v>
      </c>
      <c r="BF56" s="20">
        <f>IF(Y56&gt;0,($M56*(1+'3- Datos generales'!$B$5)^(BF$3-'3- Datos generales'!$B$4))*(Y56*((1+'3- Datos generales'!$B$11)^('5-Proyección inversiones'!BF$3-'3- Datos generales'!$B$4+'8 -Datos de referencia'!$B$25))),0)</f>
        <v>0</v>
      </c>
      <c r="BG56" s="155">
        <f>IF(Z56&gt;0,($M56*(1+'3- Datos generales'!$B$5)^(BG$3-'3- Datos generales'!$B$4))*(Z56*((1+'3- Datos generales'!$B$11)^('5-Proyección inversiones'!BG$3-'3- Datos generales'!$B$4+'8 -Datos de referencia'!$B$25))),0)</f>
        <v>0</v>
      </c>
      <c r="BH56" s="23">
        <f>IF(AA56&gt;0,($N56*(1+'3- Datos generales'!$B$5)^(BH$3-'3- Datos generales'!$B$4))*(AA56*((1+'3- Datos generales'!$B$11)^('5-Proyección inversiones'!BH$3-'3- Datos generales'!$B$4+'8 -Datos de referencia'!$B$25))),0)</f>
        <v>0</v>
      </c>
      <c r="BI56" s="20">
        <f>IF(AB56&gt;0,$N56*((1+'3- Datos generales'!$B$5)^(BI$3-'3- Datos generales'!$B$4))*(AB56*((1+'3- Datos generales'!$B$11)^('5-Proyección inversiones'!BI$3-'3- Datos generales'!$B$4+'8 -Datos de referencia'!$B$25))),0)</f>
        <v>0</v>
      </c>
      <c r="BJ56" s="20">
        <f>IF(AC56&gt;0,$N56*((1+'3- Datos generales'!$B$5)^(BJ$3-'3- Datos generales'!$B$4))*(AC56*((1+'3- Datos generales'!$B$11)^('5-Proyección inversiones'!BJ$3-'3- Datos generales'!$B$4+'8 -Datos de referencia'!$B$25))),0)</f>
        <v>0</v>
      </c>
      <c r="BK56" s="20">
        <f>IF(AD56&gt;0,$N56*((1+'3- Datos generales'!$B$5)^(BK$3-'3- Datos generales'!$B$4))*(AD56*((1+'3- Datos generales'!$B$11)^('5-Proyección inversiones'!BK$3-'3- Datos generales'!$B$4+'8 -Datos de referencia'!$B$25))),0)</f>
        <v>0</v>
      </c>
      <c r="BL56" s="20">
        <f>IF(AE56&gt;0,$N56*((1+'3- Datos generales'!$B$5)^(BL$3-'3- Datos generales'!$B$4))*(AE56*((1+'3- Datos generales'!$B$11)^('5-Proyección inversiones'!BL$3-'3- Datos generales'!$B$4+'8 -Datos de referencia'!$B$25))),0)</f>
        <v>0</v>
      </c>
      <c r="BM56" s="20">
        <f>IF(AF56&gt;0,$N56*((1+'3- Datos generales'!$B$5)^(BM$3-'3- Datos generales'!$B$4))*(AF56*((1+'3- Datos generales'!$B$11)^('5-Proyección inversiones'!BM$3-'3- Datos generales'!$B$4+'8 -Datos de referencia'!$B$25))),0)</f>
        <v>0</v>
      </c>
      <c r="BN56" s="20">
        <f>IF(AG56&gt;0,$N56*((1+'3- Datos generales'!$B$5)^(BN$3-'3- Datos generales'!$B$4))*(AG56*((1+'3- Datos generales'!$B$11)^('5-Proyección inversiones'!BN$3-'3- Datos generales'!$B$4+'8 -Datos de referencia'!$B$25))),0)</f>
        <v>0</v>
      </c>
      <c r="BO56" s="20">
        <f>IF(AH56&gt;0,$N56*((1+'3- Datos generales'!$B$5)^(BO$3-'3- Datos generales'!$B$4))*(AH56*((1+'3- Datos generales'!$B$11)^('5-Proyección inversiones'!BO$3-'3- Datos generales'!$B$4+'8 -Datos de referencia'!$B$25))),0)</f>
        <v>0</v>
      </c>
      <c r="BP56" s="20">
        <f>IF(AI56&gt;0,$N56*((1+'3- Datos generales'!$B$5)^(BP$3-'3- Datos generales'!$B$4))*(AI56*((1+'3- Datos generales'!$B$11)^('5-Proyección inversiones'!BP$3-'3- Datos generales'!$B$4+'8 -Datos de referencia'!$B$25))),0)</f>
        <v>0</v>
      </c>
      <c r="BQ56" s="20">
        <f>IF(AJ56&gt;0,$N56*((1+'3- Datos generales'!$B$5)^(BQ$3-'3- Datos generales'!$B$4))*(AJ56*((1+'3- Datos generales'!$B$11)^('5-Proyección inversiones'!BQ$3-'3- Datos generales'!$B$4+'8 -Datos de referencia'!$B$25))),0)</f>
        <v>0</v>
      </c>
      <c r="BR56" s="155">
        <f>IF(AK56&gt;0,$N56*((1+'3- Datos generales'!$B$5)^(BR$3-'3- Datos generales'!$B$4))*(AK56*((1+'3- Datos generales'!$B$11)^('5-Proyección inversiones'!BR$3-'3- Datos generales'!$B$4+'8 -Datos de referencia'!$B$25))),0)</f>
        <v>0</v>
      </c>
      <c r="BS56" s="23">
        <f>IF(AL56&gt;0,AL56*($O56*(1+'3- Datos generales'!$B$5)^(BH$3-'3- Datos generales'!$B$4)),0)</f>
        <v>0</v>
      </c>
      <c r="BT56" s="20">
        <f>IF(AM56&gt;0,AM56*($O56*(1+'3- Datos generales'!$B$5)^(BT$3-'3- Datos generales'!$B$4)),0)</f>
        <v>0</v>
      </c>
      <c r="BU56" s="20">
        <f>IF(AN56&gt;0,AN56*($O56*(1+'3- Datos generales'!$B$5)^(BU$3-'3- Datos generales'!$B$4)),0)</f>
        <v>0</v>
      </c>
      <c r="BV56" s="20">
        <f>IF(AO56&gt;0,AO56*($O56*(1+'3- Datos generales'!$B$5)^(BV$3-'3- Datos generales'!$B$4)),0)</f>
        <v>0</v>
      </c>
      <c r="BW56" s="20">
        <f>IF(AP56&gt;0,AP56*($O56*(1+'3- Datos generales'!$B$5)^(BW$3-'3- Datos generales'!$B$4)),0)</f>
        <v>0</v>
      </c>
      <c r="BX56" s="20">
        <f>IF(AQ56&gt;0,AQ56*($O56*(1+'3- Datos generales'!$B$5)^(BX$3-'3- Datos generales'!$B$4)),0)</f>
        <v>0</v>
      </c>
      <c r="BY56" s="20">
        <f>IF(AR56&gt;0,AR56*($O56*(1+'3- Datos generales'!$B$5)^(BY$3-'3- Datos generales'!$B$4)),0)</f>
        <v>0</v>
      </c>
      <c r="BZ56" s="20">
        <f>IF(AS56&gt;0,AS56*($O56*(1+'3- Datos generales'!$B$5)^(BZ$3-'3- Datos generales'!$B$4)),0)</f>
        <v>0</v>
      </c>
      <c r="CA56" s="20">
        <f>IF(AT56&gt;0,AT56*($O56*(1+'3- Datos generales'!$B$5)^(CA$3-'3- Datos generales'!$B$4)),0)</f>
        <v>0</v>
      </c>
      <c r="CB56" s="20">
        <f>IF(AU56&gt;0,AU56*($O56*(1+'3- Datos generales'!$B$5)^(CB$3-'3- Datos generales'!$B$4)),0)</f>
        <v>0</v>
      </c>
      <c r="CC56" s="155">
        <f>IF(AV56&gt;0,AV56*($O56*(1+'3- Datos generales'!$B$5)^(CC$3-'3- Datos generales'!$B$4)),0)</f>
        <v>0</v>
      </c>
    </row>
    <row r="57" spans="1:81" x14ac:dyDescent="0.25">
      <c r="A57" s="38"/>
      <c r="B57" s="14"/>
      <c r="C57" s="14">
        <f>'4-Registro de activos'!C57</f>
        <v>0</v>
      </c>
      <c r="D57" s="14">
        <f>'4-Registro de activos'!D57</f>
        <v>0</v>
      </c>
      <c r="E57" s="14">
        <f>'4-Registro de activos'!E57</f>
        <v>0</v>
      </c>
      <c r="F57" s="14">
        <f>'4-Registro de activos'!F57</f>
        <v>0</v>
      </c>
      <c r="G57" s="14">
        <f>'4-Registro de activos'!G57</f>
        <v>0</v>
      </c>
      <c r="H57" s="26">
        <f>'4-Registro de activos'!H57</f>
        <v>0</v>
      </c>
      <c r="I57" s="15" t="str">
        <f>'4-Registro de activos'!AV57</f>
        <v>n/a</v>
      </c>
      <c r="J57" s="14" t="str">
        <f>'4-Registro de activos'!AW57</f>
        <v>Bajo Riesgo</v>
      </c>
      <c r="K57" s="14" t="str">
        <f>'4-Registro de activos'!AX57</f>
        <v>n/a</v>
      </c>
      <c r="L57" s="14" t="str">
        <f>'4-Registro de activos'!AY57</f>
        <v>n/a</v>
      </c>
      <c r="M57" s="66">
        <f>IF('4-Registro de activos'!K57="Sistema no mejorado",AVERAGE('3- Datos generales'!$D$20:$D$21),0)</f>
        <v>0</v>
      </c>
      <c r="N57" s="20" t="str">
        <f>IF('4-Registro de activos'!K57="Sistema no mejorado",0,IF('4-Registro de activos'!I57="sin dato","n/a",IF('4-Registro de activos'!I57="otro","n/a",VLOOKUP('4-Registro de activos'!I57,'3- Datos generales'!$A$23:$D$24,4,0))))</f>
        <v>n/a</v>
      </c>
      <c r="O57" s="155" t="str">
        <f>IF('4-Registro de activos'!K57="Sistema no mejorado",0,IF('4-Registro de activos'!I57="sin dato","n/a",IF('4-Registro de activos'!I57="otro","n/a",VLOOKUP('4-Registro de activos'!I57,'3- Datos generales'!$A$26:$D$27,4,0))))</f>
        <v>n/a</v>
      </c>
      <c r="P57" s="22">
        <f>IF('4-Registro de activos'!$AY57="Nueva Construccion",ROUNDUP(('4-Registro de activos'!$G57*'3- Datos generales'!$B$12*(1+'3- Datos generales'!$B$11)^(P$3-'3- Datos generales'!$B$4)),0),0)</f>
        <v>0</v>
      </c>
      <c r="Q57" s="21">
        <f>IF('4-Registro de activos'!$AY57="Nueva Construccion",IF($P57&gt;0,0,ROUNDUP(('4-Registro de activos'!$G57*'3- Datos generales'!$B$12*(1+'3- Datos generales'!$B$11)^(Q$3-'3- Datos generales'!$B$4)),0)),0)</f>
        <v>0</v>
      </c>
      <c r="R57" s="21">
        <f>IF('4-Registro de activos'!$AY57="Nueva Construccion",IF($P57&gt;0,0,ROUNDUP(('4-Registro de activos'!$G57*'3- Datos generales'!$B$12*(1+'3- Datos generales'!$B$11)^(R$3-'3- Datos generales'!$B$4)),0)),0)</f>
        <v>0</v>
      </c>
      <c r="S57" s="21">
        <f>IF('4-Registro de activos'!$AY57="Nueva Construccion",IF($P57&gt;0,0,ROUNDUP(('4-Registro de activos'!$G57*'3- Datos generales'!$B$12*(1+'3- Datos generales'!$B$11)^(S$3-'3- Datos generales'!$B$4)),0)),0)</f>
        <v>0</v>
      </c>
      <c r="T57" s="21">
        <f>IF('4-Registro de activos'!$AY57="Nueva Construccion",IF($P57&gt;0,0,ROUNDUP(('4-Registro de activos'!$G57*'3- Datos generales'!$B$12*(1+'3- Datos generales'!$B$11)^(T$3-'3- Datos generales'!$B$4)),0)),0)</f>
        <v>0</v>
      </c>
      <c r="U57" s="21">
        <f>IF('4-Registro de activos'!$AY57="Nueva Construccion",IF($P57&gt;0,0,ROUNDUP(('4-Registro de activos'!$G57*'3- Datos generales'!$B$12*(1+'3- Datos generales'!$B$11)^(U$3-'3- Datos generales'!$B$4)),0)),0)</f>
        <v>0</v>
      </c>
      <c r="V57" s="21">
        <f>IF('4-Registro de activos'!$AY57="Nueva Construccion",IF($P57&gt;0,0,ROUNDUP(('4-Registro de activos'!$G57*'3- Datos generales'!$B$12*(1+'3- Datos generales'!$B$11)^(V$3-'3- Datos generales'!$B$4)),0)),0)</f>
        <v>0</v>
      </c>
      <c r="W57" s="21">
        <f>IF('4-Registro de activos'!$AY57="Nueva Construccion",IF($P57&gt;0,0,ROUNDUP(('4-Registro de activos'!$G57*'3- Datos generales'!$B$12*(1+'3- Datos generales'!$B$11)^(W$3-'3- Datos generales'!$B$4)),0)),0)</f>
        <v>0</v>
      </c>
      <c r="X57" s="21">
        <f>IF('4-Registro de activos'!$AY57="Nueva Construccion",IF($P57&gt;0,0,ROUNDUP(('4-Registro de activos'!$G57*'3- Datos generales'!$B$12*(1+'3- Datos generales'!$B$11)^(X$3-'3- Datos generales'!$B$4)),0)),0)</f>
        <v>0</v>
      </c>
      <c r="Y57" s="21">
        <f>IF('4-Registro de activos'!$AY57="Nueva Construccion",IF($P57&gt;0,0,ROUNDUP(('4-Registro de activos'!$G57*'3- Datos generales'!$B$12*(1+'3- Datos generales'!$B$11)^(Y$3-'3- Datos generales'!$B$4)),0)),0)</f>
        <v>0</v>
      </c>
      <c r="Z57" s="159">
        <f>IF('4-Registro de activos'!$AY57="Nueva Construccion",IF($P57&gt;0,0,ROUNDUP(('4-Registro de activos'!$G57*'3- Datos generales'!$B$12*(1+'3- Datos generales'!$B$11)^(Z$3-'3- Datos generales'!$B$4)),0)),0)</f>
        <v>0</v>
      </c>
      <c r="AA57" s="22">
        <f>IF('4-Registro de activos'!$AV57&lt;=(AA$3-'3- Datos generales'!$B$4),ROUNDUP(('4-Registro de activos'!$G57*'3- Datos generales'!$B$12*(1+'3- Datos generales'!$B$11)^(AA$3-'3- Datos generales'!$B$4)),0),0)</f>
        <v>0</v>
      </c>
      <c r="AB57" s="21">
        <f>IF('4-Registro de activos'!$AV57=(AB$3-'3- Datos generales'!$B$4),ROUNDUP(('4-Registro de activos'!$G57*'3- Datos generales'!$B$12*(1+'3- Datos generales'!$B$11)^(AB$3-'3- Datos generales'!$B$4)),0),0)</f>
        <v>0</v>
      </c>
      <c r="AC57" s="21">
        <f>IF('4-Registro de activos'!$AV57=(AC$3-'3- Datos generales'!$B$4),ROUNDUP(('4-Registro de activos'!$G57*'3- Datos generales'!$B$12*(1+'3- Datos generales'!$B$11)^(AC$3-'3- Datos generales'!$B$4)),0),0)</f>
        <v>0</v>
      </c>
      <c r="AD57" s="21">
        <f>IF('4-Registro de activos'!$AV57=(AD$3-'3- Datos generales'!$B$4),ROUNDUP(('4-Registro de activos'!$G57*'3- Datos generales'!$B$12*(1+'3- Datos generales'!$B$11)^(AD$3-'3- Datos generales'!$B$4)),0),0)</f>
        <v>0</v>
      </c>
      <c r="AE57" s="21">
        <f>IF('4-Registro de activos'!$AV57=(AE$3-'3- Datos generales'!$B$4),ROUNDUP(('4-Registro de activos'!$G57*'3- Datos generales'!$B$12*(1+'3- Datos generales'!$B$11)^(AE$3-'3- Datos generales'!$B$4)),0),0)</f>
        <v>0</v>
      </c>
      <c r="AF57" s="21">
        <f>IF('4-Registro de activos'!$AV57=(AF$3-'3- Datos generales'!$B$4),ROUNDUP(('4-Registro de activos'!$G57*'3- Datos generales'!$B$12*(1+'3- Datos generales'!$B$11)^(AF$3-'3- Datos generales'!$B$4)),0),0)</f>
        <v>0</v>
      </c>
      <c r="AG57" s="21">
        <f>IF('4-Registro de activos'!$AV57=(AG$3-'3- Datos generales'!$B$4),ROUNDUP(('4-Registro de activos'!$G57*'3- Datos generales'!$B$12*(1+'3- Datos generales'!$B$11)^(AG$3-'3- Datos generales'!$B$4)),0),0)</f>
        <v>0</v>
      </c>
      <c r="AH57" s="21">
        <f>IF('4-Registro de activos'!$AV57=(AH$3-'3- Datos generales'!$B$4),ROUNDUP(('4-Registro de activos'!$G57*'3- Datos generales'!$B$12*(1+'3- Datos generales'!$B$11)^(AH$3-'3- Datos generales'!$B$4)),0),0)</f>
        <v>0</v>
      </c>
      <c r="AI57" s="21">
        <f>IF('4-Registro de activos'!$AV57=(AI$3-'3- Datos generales'!$B$4),ROUNDUP(('4-Registro de activos'!$G57*'3- Datos generales'!$B$12*(1+'3- Datos generales'!$B$11)^(AI$3-'3- Datos generales'!$B$4)),0),0)</f>
        <v>0</v>
      </c>
      <c r="AJ57" s="21">
        <f>IF('4-Registro de activos'!$AV57=(AJ$3-'3- Datos generales'!$B$4),ROUNDUP(('4-Registro de activos'!$G57*'3- Datos generales'!$B$12*(1+'3- Datos generales'!$B$11)^(AJ$3-'3- Datos generales'!$B$4)),0),0)</f>
        <v>0</v>
      </c>
      <c r="AK57" s="159">
        <f>IF('4-Registro de activos'!$AV57=(AK$3-'3- Datos generales'!$B$4),ROUNDUP(('4-Registro de activos'!$G57*'3- Datos generales'!$B$12*(1+'3- Datos generales'!$B$11)^(AK$3-'3- Datos generales'!$B$4)),0),0)</f>
        <v>0</v>
      </c>
      <c r="AL57" s="22">
        <f>IF('4-Registro de activos'!$AV57&lt;=(AL$3-'3- Datos generales'!$B$4),ROUNDUP((('4-Registro de activos'!$H57*'3- Datos generales'!$B$12)*((1+'3- Datos generales'!$B$11)^(AL$3-'3- Datos generales'!$B$4+'8 -Datos de referencia'!$B$25))),0),0)</f>
        <v>0</v>
      </c>
      <c r="AM57" s="21">
        <f>IF('4-Registro de activos'!$AV57=(AM$3-'3- Datos generales'!$B$4),ROUNDUP((('4-Registro de activos'!$H57*'3- Datos generales'!$B$12)*((1+'3- Datos generales'!$B$11)^(AM$3-'3- Datos generales'!$B$4+'8 -Datos de referencia'!$B$25))),0),0)</f>
        <v>0</v>
      </c>
      <c r="AN57" s="21">
        <f>IF('4-Registro de activos'!$AV57=(AN$3-'3- Datos generales'!$B$4),ROUNDUP((('4-Registro de activos'!$H57*'3- Datos generales'!$B$12)*((1+'3- Datos generales'!$B$11)^(AN$3-'3- Datos generales'!$B$4+'8 -Datos de referencia'!$B$25))),0),0)</f>
        <v>0</v>
      </c>
      <c r="AO57" s="21">
        <f>IF('4-Registro de activos'!$AV57=(AO$3-'3- Datos generales'!$B$4),ROUNDUP((('4-Registro de activos'!$H57*'3- Datos generales'!$B$12)*((1+'3- Datos generales'!$B$11)^(AO$3-'3- Datos generales'!$B$4+'8 -Datos de referencia'!$B$25))),0),0)</f>
        <v>0</v>
      </c>
      <c r="AP57" s="21">
        <f>IF('4-Registro de activos'!$AV57=(AP$3-'3- Datos generales'!$B$4),ROUNDUP((('4-Registro de activos'!$H57*'3- Datos generales'!$B$12)*((1+'3- Datos generales'!$B$11)^(AP$3-'3- Datos generales'!$B$4+'8 -Datos de referencia'!$B$25))),0),0)</f>
        <v>0</v>
      </c>
      <c r="AQ57" s="21">
        <f>IF('4-Registro de activos'!$AV57=(AQ$3-'3- Datos generales'!$B$4),ROUNDUP((('4-Registro de activos'!$H57*'3- Datos generales'!$B$12)*((1+'3- Datos generales'!$B$11)^(AQ$3-'3- Datos generales'!$B$4+'8 -Datos de referencia'!$B$25))),0),0)</f>
        <v>0</v>
      </c>
      <c r="AR57" s="21">
        <f>IF('4-Registro de activos'!$AV57=(AR$3-'3- Datos generales'!$B$4),ROUNDUP((('4-Registro de activos'!$H57*'3- Datos generales'!$B$12)*((1+'3- Datos generales'!$B$11)^(AR$3-'3- Datos generales'!$B$4+'8 -Datos de referencia'!$B$25))),0),0)</f>
        <v>0</v>
      </c>
      <c r="AS57" s="21">
        <f>IF('4-Registro de activos'!$AV57=(AS$3-'3- Datos generales'!$B$4),ROUNDUP((('4-Registro de activos'!$H57*'3- Datos generales'!$B$12)*((1+'3- Datos generales'!$B$11)^(AS$3-'3- Datos generales'!$B$4+'8 -Datos de referencia'!$B$25))),0),0)</f>
        <v>0</v>
      </c>
      <c r="AT57" s="21">
        <f>IF('4-Registro de activos'!$AV57=(AT$3-'3- Datos generales'!$B$4),ROUNDUP((('4-Registro de activos'!$H57*'3- Datos generales'!$B$12)*((1+'3- Datos generales'!$B$11)^(AT$3-'3- Datos generales'!$B$4+'8 -Datos de referencia'!$B$25))),0),0)</f>
        <v>0</v>
      </c>
      <c r="AU57" s="21">
        <f>IF('4-Registro de activos'!$AV57=(AU$3-'3- Datos generales'!$B$4),ROUNDUP((('4-Registro de activos'!$H57*'3- Datos generales'!$B$12)*((1+'3- Datos generales'!$B$11)^(AU$3-'3- Datos generales'!$B$4+'8 -Datos de referencia'!$B$25))),0),0)</f>
        <v>0</v>
      </c>
      <c r="AV57" s="159">
        <f>IF('4-Registro de activos'!$AV57=(AV$3-'3- Datos generales'!$B$4),ROUNDUP((('4-Registro de activos'!$H57*'3- Datos generales'!$B$12)*((1+'3- Datos generales'!$B$11)^(AV$3-'3- Datos generales'!$B$4+'8 -Datos de referencia'!$B$25))),0),0)</f>
        <v>0</v>
      </c>
      <c r="AW57" s="23">
        <f>IF(P57&gt;0,($M57*(1+'3- Datos generales'!$B$5)^('5-Proyección inversiones'!AW$3-'3- Datos generales'!$B$4))*(P57*((1+'3- Datos generales'!$B$11)^(AW$3-'3- Datos generales'!$B$4+'8 -Datos de referencia'!$B$25))),0)</f>
        <v>0</v>
      </c>
      <c r="AX57" s="20">
        <f>IF(Q57&gt;0,($M57*(1+'3- Datos generales'!$B$5)^(AX$3-'3- Datos generales'!$B$4))*(Q57*((1+'3- Datos generales'!$B$11)^('5-Proyección inversiones'!AX$3-'3- Datos generales'!$B$4+'8 -Datos de referencia'!$B$25))),0)</f>
        <v>0</v>
      </c>
      <c r="AY57" s="20">
        <f>IF(R57&gt;0,($M57*(1+'3- Datos generales'!$B$5)^(AY$3-'3- Datos generales'!$B$4))*(R57*((1+'3- Datos generales'!$B$11)^('5-Proyección inversiones'!AY$3-'3- Datos generales'!$B$4+'8 -Datos de referencia'!$B$25))),0)</f>
        <v>0</v>
      </c>
      <c r="AZ57" s="20">
        <f>IF(S57&gt;0,($M57*(1+'3- Datos generales'!$B$5)^(AZ$3-'3- Datos generales'!$B$4))*(S57*((1+'3- Datos generales'!$B$11)^('5-Proyección inversiones'!AZ$3-'3- Datos generales'!$B$4+'8 -Datos de referencia'!$B$25))),0)</f>
        <v>0</v>
      </c>
      <c r="BA57" s="20">
        <f>IF(T57&gt;0,($M57*(1+'3- Datos generales'!$B$5)^(BA$3-'3- Datos generales'!$B$4))*(T57*((1+'3- Datos generales'!$B$11)^('5-Proyección inversiones'!BA$3-'3- Datos generales'!$B$4+'8 -Datos de referencia'!$B$25))),0)</f>
        <v>0</v>
      </c>
      <c r="BB57" s="20">
        <f>IF(U57&gt;0,($M57*(1+'3- Datos generales'!$B$5)^(BB$3-'3- Datos generales'!$B$4))*(U57*((1+'3- Datos generales'!$B$11)^('5-Proyección inversiones'!BB$3-'3- Datos generales'!$B$4+'8 -Datos de referencia'!$B$25))),0)</f>
        <v>0</v>
      </c>
      <c r="BC57" s="20">
        <f>IF(V57&gt;0,($M57*(1+'3- Datos generales'!$B$5)^(BC$3-'3- Datos generales'!$B$4))*(V57*((1+'3- Datos generales'!$B$11)^('5-Proyección inversiones'!BC$3-'3- Datos generales'!$B$4+'8 -Datos de referencia'!$B$25))),0)</f>
        <v>0</v>
      </c>
      <c r="BD57" s="20">
        <f>IF(W57&gt;0,($M57*(1+'3- Datos generales'!$B$5)^(BD$3-'3- Datos generales'!$B$4))*(W57*((1+'3- Datos generales'!$B$11)^('5-Proyección inversiones'!BD$3-'3- Datos generales'!$B$4+'8 -Datos de referencia'!$B$25))),0)</f>
        <v>0</v>
      </c>
      <c r="BE57" s="20">
        <f>IF(X57&gt;0,($M57*(1+'3- Datos generales'!$B$5)^(BE$3-'3- Datos generales'!$B$4))*(X57*((1+'3- Datos generales'!$B$11)^('5-Proyección inversiones'!BE$3-'3- Datos generales'!$B$4+'8 -Datos de referencia'!$B$25))),0)</f>
        <v>0</v>
      </c>
      <c r="BF57" s="20">
        <f>IF(Y57&gt;0,($M57*(1+'3- Datos generales'!$B$5)^(BF$3-'3- Datos generales'!$B$4))*(Y57*((1+'3- Datos generales'!$B$11)^('5-Proyección inversiones'!BF$3-'3- Datos generales'!$B$4+'8 -Datos de referencia'!$B$25))),0)</f>
        <v>0</v>
      </c>
      <c r="BG57" s="155">
        <f>IF(Z57&gt;0,($M57*(1+'3- Datos generales'!$B$5)^(BG$3-'3- Datos generales'!$B$4))*(Z57*((1+'3- Datos generales'!$B$11)^('5-Proyección inversiones'!BG$3-'3- Datos generales'!$B$4+'8 -Datos de referencia'!$B$25))),0)</f>
        <v>0</v>
      </c>
      <c r="BH57" s="23">
        <f>IF(AA57&gt;0,($N57*(1+'3- Datos generales'!$B$5)^(BH$3-'3- Datos generales'!$B$4))*(AA57*((1+'3- Datos generales'!$B$11)^('5-Proyección inversiones'!BH$3-'3- Datos generales'!$B$4+'8 -Datos de referencia'!$B$25))),0)</f>
        <v>0</v>
      </c>
      <c r="BI57" s="20">
        <f>IF(AB57&gt;0,$N57*((1+'3- Datos generales'!$B$5)^(BI$3-'3- Datos generales'!$B$4))*(AB57*((1+'3- Datos generales'!$B$11)^('5-Proyección inversiones'!BI$3-'3- Datos generales'!$B$4+'8 -Datos de referencia'!$B$25))),0)</f>
        <v>0</v>
      </c>
      <c r="BJ57" s="20">
        <f>IF(AC57&gt;0,$N57*((1+'3- Datos generales'!$B$5)^(BJ$3-'3- Datos generales'!$B$4))*(AC57*((1+'3- Datos generales'!$B$11)^('5-Proyección inversiones'!BJ$3-'3- Datos generales'!$B$4+'8 -Datos de referencia'!$B$25))),0)</f>
        <v>0</v>
      </c>
      <c r="BK57" s="20">
        <f>IF(AD57&gt;0,$N57*((1+'3- Datos generales'!$B$5)^(BK$3-'3- Datos generales'!$B$4))*(AD57*((1+'3- Datos generales'!$B$11)^('5-Proyección inversiones'!BK$3-'3- Datos generales'!$B$4+'8 -Datos de referencia'!$B$25))),0)</f>
        <v>0</v>
      </c>
      <c r="BL57" s="20">
        <f>IF(AE57&gt;0,$N57*((1+'3- Datos generales'!$B$5)^(BL$3-'3- Datos generales'!$B$4))*(AE57*((1+'3- Datos generales'!$B$11)^('5-Proyección inversiones'!BL$3-'3- Datos generales'!$B$4+'8 -Datos de referencia'!$B$25))),0)</f>
        <v>0</v>
      </c>
      <c r="BM57" s="20">
        <f>IF(AF57&gt;0,$N57*((1+'3- Datos generales'!$B$5)^(BM$3-'3- Datos generales'!$B$4))*(AF57*((1+'3- Datos generales'!$B$11)^('5-Proyección inversiones'!BM$3-'3- Datos generales'!$B$4+'8 -Datos de referencia'!$B$25))),0)</f>
        <v>0</v>
      </c>
      <c r="BN57" s="20">
        <f>IF(AG57&gt;0,$N57*((1+'3- Datos generales'!$B$5)^(BN$3-'3- Datos generales'!$B$4))*(AG57*((1+'3- Datos generales'!$B$11)^('5-Proyección inversiones'!BN$3-'3- Datos generales'!$B$4+'8 -Datos de referencia'!$B$25))),0)</f>
        <v>0</v>
      </c>
      <c r="BO57" s="20">
        <f>IF(AH57&gt;0,$N57*((1+'3- Datos generales'!$B$5)^(BO$3-'3- Datos generales'!$B$4))*(AH57*((1+'3- Datos generales'!$B$11)^('5-Proyección inversiones'!BO$3-'3- Datos generales'!$B$4+'8 -Datos de referencia'!$B$25))),0)</f>
        <v>0</v>
      </c>
      <c r="BP57" s="20">
        <f>IF(AI57&gt;0,$N57*((1+'3- Datos generales'!$B$5)^(BP$3-'3- Datos generales'!$B$4))*(AI57*((1+'3- Datos generales'!$B$11)^('5-Proyección inversiones'!BP$3-'3- Datos generales'!$B$4+'8 -Datos de referencia'!$B$25))),0)</f>
        <v>0</v>
      </c>
      <c r="BQ57" s="20">
        <f>IF(AJ57&gt;0,$N57*((1+'3- Datos generales'!$B$5)^(BQ$3-'3- Datos generales'!$B$4))*(AJ57*((1+'3- Datos generales'!$B$11)^('5-Proyección inversiones'!BQ$3-'3- Datos generales'!$B$4+'8 -Datos de referencia'!$B$25))),0)</f>
        <v>0</v>
      </c>
      <c r="BR57" s="155">
        <f>IF(AK57&gt;0,$N57*((1+'3- Datos generales'!$B$5)^(BR$3-'3- Datos generales'!$B$4))*(AK57*((1+'3- Datos generales'!$B$11)^('5-Proyección inversiones'!BR$3-'3- Datos generales'!$B$4+'8 -Datos de referencia'!$B$25))),0)</f>
        <v>0</v>
      </c>
      <c r="BS57" s="23">
        <f>IF(AL57&gt;0,AL57*($O57*(1+'3- Datos generales'!$B$5)^(BH$3-'3- Datos generales'!$B$4)),0)</f>
        <v>0</v>
      </c>
      <c r="BT57" s="20">
        <f>IF(AM57&gt;0,AM57*($O57*(1+'3- Datos generales'!$B$5)^(BT$3-'3- Datos generales'!$B$4)),0)</f>
        <v>0</v>
      </c>
      <c r="BU57" s="20">
        <f>IF(AN57&gt;0,AN57*($O57*(1+'3- Datos generales'!$B$5)^(BU$3-'3- Datos generales'!$B$4)),0)</f>
        <v>0</v>
      </c>
      <c r="BV57" s="20">
        <f>IF(AO57&gt;0,AO57*($O57*(1+'3- Datos generales'!$B$5)^(BV$3-'3- Datos generales'!$B$4)),0)</f>
        <v>0</v>
      </c>
      <c r="BW57" s="20">
        <f>IF(AP57&gt;0,AP57*($O57*(1+'3- Datos generales'!$B$5)^(BW$3-'3- Datos generales'!$B$4)),0)</f>
        <v>0</v>
      </c>
      <c r="BX57" s="20">
        <f>IF(AQ57&gt;0,AQ57*($O57*(1+'3- Datos generales'!$B$5)^(BX$3-'3- Datos generales'!$B$4)),0)</f>
        <v>0</v>
      </c>
      <c r="BY57" s="20">
        <f>IF(AR57&gt;0,AR57*($O57*(1+'3- Datos generales'!$B$5)^(BY$3-'3- Datos generales'!$B$4)),0)</f>
        <v>0</v>
      </c>
      <c r="BZ57" s="20">
        <f>IF(AS57&gt;0,AS57*($O57*(1+'3- Datos generales'!$B$5)^(BZ$3-'3- Datos generales'!$B$4)),0)</f>
        <v>0</v>
      </c>
      <c r="CA57" s="20">
        <f>IF(AT57&gt;0,AT57*($O57*(1+'3- Datos generales'!$B$5)^(CA$3-'3- Datos generales'!$B$4)),0)</f>
        <v>0</v>
      </c>
      <c r="CB57" s="20">
        <f>IF(AU57&gt;0,AU57*($O57*(1+'3- Datos generales'!$B$5)^(CB$3-'3- Datos generales'!$B$4)),0)</f>
        <v>0</v>
      </c>
      <c r="CC57" s="155">
        <f>IF(AV57&gt;0,AV57*($O57*(1+'3- Datos generales'!$B$5)^(CC$3-'3- Datos generales'!$B$4)),0)</f>
        <v>0</v>
      </c>
    </row>
    <row r="58" spans="1:81" x14ac:dyDescent="0.25">
      <c r="A58" s="38"/>
      <c r="B58" s="14"/>
      <c r="C58" s="14">
        <f>'4-Registro de activos'!C58</f>
        <v>0</v>
      </c>
      <c r="D58" s="14">
        <f>'4-Registro de activos'!D58</f>
        <v>0</v>
      </c>
      <c r="E58" s="14">
        <f>'4-Registro de activos'!E58</f>
        <v>0</v>
      </c>
      <c r="F58" s="14">
        <f>'4-Registro de activos'!F58</f>
        <v>0</v>
      </c>
      <c r="G58" s="14">
        <f>'4-Registro de activos'!G58</f>
        <v>0</v>
      </c>
      <c r="H58" s="26">
        <f>'4-Registro de activos'!H58</f>
        <v>0</v>
      </c>
      <c r="I58" s="15" t="str">
        <f>'4-Registro de activos'!AV58</f>
        <v>n/a</v>
      </c>
      <c r="J58" s="14" t="str">
        <f>'4-Registro de activos'!AW58</f>
        <v>Bajo Riesgo</v>
      </c>
      <c r="K58" s="14" t="str">
        <f>'4-Registro de activos'!AX58</f>
        <v>n/a</v>
      </c>
      <c r="L58" s="14" t="str">
        <f>'4-Registro de activos'!AY58</f>
        <v>n/a</v>
      </c>
      <c r="M58" s="66">
        <f>IF('4-Registro de activos'!K58="Sistema no mejorado",AVERAGE('3- Datos generales'!$D$20:$D$21),0)</f>
        <v>0</v>
      </c>
      <c r="N58" s="20" t="str">
        <f>IF('4-Registro de activos'!K58="Sistema no mejorado",0,IF('4-Registro de activos'!I58="sin dato","n/a",IF('4-Registro de activos'!I58="otro","n/a",VLOOKUP('4-Registro de activos'!I58,'3- Datos generales'!$A$23:$D$24,4,0))))</f>
        <v>n/a</v>
      </c>
      <c r="O58" s="155" t="str">
        <f>IF('4-Registro de activos'!K58="Sistema no mejorado",0,IF('4-Registro de activos'!I58="sin dato","n/a",IF('4-Registro de activos'!I58="otro","n/a",VLOOKUP('4-Registro de activos'!I58,'3- Datos generales'!$A$26:$D$27,4,0))))</f>
        <v>n/a</v>
      </c>
      <c r="P58" s="22">
        <f>IF('4-Registro de activos'!$AY58="Nueva Construccion",ROUNDUP(('4-Registro de activos'!$G58*'3- Datos generales'!$B$12*(1+'3- Datos generales'!$B$11)^(P$3-'3- Datos generales'!$B$4)),0),0)</f>
        <v>0</v>
      </c>
      <c r="Q58" s="21">
        <f>IF('4-Registro de activos'!$AY58="Nueva Construccion",IF($P58&gt;0,0,ROUNDUP(('4-Registro de activos'!$G58*'3- Datos generales'!$B$12*(1+'3- Datos generales'!$B$11)^(Q$3-'3- Datos generales'!$B$4)),0)),0)</f>
        <v>0</v>
      </c>
      <c r="R58" s="21">
        <f>IF('4-Registro de activos'!$AY58="Nueva Construccion",IF($P58&gt;0,0,ROUNDUP(('4-Registro de activos'!$G58*'3- Datos generales'!$B$12*(1+'3- Datos generales'!$B$11)^(R$3-'3- Datos generales'!$B$4)),0)),0)</f>
        <v>0</v>
      </c>
      <c r="S58" s="21">
        <f>IF('4-Registro de activos'!$AY58="Nueva Construccion",IF($P58&gt;0,0,ROUNDUP(('4-Registro de activos'!$G58*'3- Datos generales'!$B$12*(1+'3- Datos generales'!$B$11)^(S$3-'3- Datos generales'!$B$4)),0)),0)</f>
        <v>0</v>
      </c>
      <c r="T58" s="21">
        <f>IF('4-Registro de activos'!$AY58="Nueva Construccion",IF($P58&gt;0,0,ROUNDUP(('4-Registro de activos'!$G58*'3- Datos generales'!$B$12*(1+'3- Datos generales'!$B$11)^(T$3-'3- Datos generales'!$B$4)),0)),0)</f>
        <v>0</v>
      </c>
      <c r="U58" s="21">
        <f>IF('4-Registro de activos'!$AY58="Nueva Construccion",IF($P58&gt;0,0,ROUNDUP(('4-Registro de activos'!$G58*'3- Datos generales'!$B$12*(1+'3- Datos generales'!$B$11)^(U$3-'3- Datos generales'!$B$4)),0)),0)</f>
        <v>0</v>
      </c>
      <c r="V58" s="21">
        <f>IF('4-Registro de activos'!$AY58="Nueva Construccion",IF($P58&gt;0,0,ROUNDUP(('4-Registro de activos'!$G58*'3- Datos generales'!$B$12*(1+'3- Datos generales'!$B$11)^(V$3-'3- Datos generales'!$B$4)),0)),0)</f>
        <v>0</v>
      </c>
      <c r="W58" s="21">
        <f>IF('4-Registro de activos'!$AY58="Nueva Construccion",IF($P58&gt;0,0,ROUNDUP(('4-Registro de activos'!$G58*'3- Datos generales'!$B$12*(1+'3- Datos generales'!$B$11)^(W$3-'3- Datos generales'!$B$4)),0)),0)</f>
        <v>0</v>
      </c>
      <c r="X58" s="21">
        <f>IF('4-Registro de activos'!$AY58="Nueva Construccion",IF($P58&gt;0,0,ROUNDUP(('4-Registro de activos'!$G58*'3- Datos generales'!$B$12*(1+'3- Datos generales'!$B$11)^(X$3-'3- Datos generales'!$B$4)),0)),0)</f>
        <v>0</v>
      </c>
      <c r="Y58" s="21">
        <f>IF('4-Registro de activos'!$AY58="Nueva Construccion",IF($P58&gt;0,0,ROUNDUP(('4-Registro de activos'!$G58*'3- Datos generales'!$B$12*(1+'3- Datos generales'!$B$11)^(Y$3-'3- Datos generales'!$B$4)),0)),0)</f>
        <v>0</v>
      </c>
      <c r="Z58" s="159">
        <f>IF('4-Registro de activos'!$AY58="Nueva Construccion",IF($P58&gt;0,0,ROUNDUP(('4-Registro de activos'!$G58*'3- Datos generales'!$B$12*(1+'3- Datos generales'!$B$11)^(Z$3-'3- Datos generales'!$B$4)),0)),0)</f>
        <v>0</v>
      </c>
      <c r="AA58" s="22">
        <f>IF('4-Registro de activos'!$AV58&lt;=(AA$3-'3- Datos generales'!$B$4),ROUNDUP(('4-Registro de activos'!$G58*'3- Datos generales'!$B$12*(1+'3- Datos generales'!$B$11)^(AA$3-'3- Datos generales'!$B$4)),0),0)</f>
        <v>0</v>
      </c>
      <c r="AB58" s="21">
        <f>IF('4-Registro de activos'!$AV58=(AB$3-'3- Datos generales'!$B$4),ROUNDUP(('4-Registro de activos'!$G58*'3- Datos generales'!$B$12*(1+'3- Datos generales'!$B$11)^(AB$3-'3- Datos generales'!$B$4)),0),0)</f>
        <v>0</v>
      </c>
      <c r="AC58" s="21">
        <f>IF('4-Registro de activos'!$AV58=(AC$3-'3- Datos generales'!$B$4),ROUNDUP(('4-Registro de activos'!$G58*'3- Datos generales'!$B$12*(1+'3- Datos generales'!$B$11)^(AC$3-'3- Datos generales'!$B$4)),0),0)</f>
        <v>0</v>
      </c>
      <c r="AD58" s="21">
        <f>IF('4-Registro de activos'!$AV58=(AD$3-'3- Datos generales'!$B$4),ROUNDUP(('4-Registro de activos'!$G58*'3- Datos generales'!$B$12*(1+'3- Datos generales'!$B$11)^(AD$3-'3- Datos generales'!$B$4)),0),0)</f>
        <v>0</v>
      </c>
      <c r="AE58" s="21">
        <f>IF('4-Registro de activos'!$AV58=(AE$3-'3- Datos generales'!$B$4),ROUNDUP(('4-Registro de activos'!$G58*'3- Datos generales'!$B$12*(1+'3- Datos generales'!$B$11)^(AE$3-'3- Datos generales'!$B$4)),0),0)</f>
        <v>0</v>
      </c>
      <c r="AF58" s="21">
        <f>IF('4-Registro de activos'!$AV58=(AF$3-'3- Datos generales'!$B$4),ROUNDUP(('4-Registro de activos'!$G58*'3- Datos generales'!$B$12*(1+'3- Datos generales'!$B$11)^(AF$3-'3- Datos generales'!$B$4)),0),0)</f>
        <v>0</v>
      </c>
      <c r="AG58" s="21">
        <f>IF('4-Registro de activos'!$AV58=(AG$3-'3- Datos generales'!$B$4),ROUNDUP(('4-Registro de activos'!$G58*'3- Datos generales'!$B$12*(1+'3- Datos generales'!$B$11)^(AG$3-'3- Datos generales'!$B$4)),0),0)</f>
        <v>0</v>
      </c>
      <c r="AH58" s="21">
        <f>IF('4-Registro de activos'!$AV58=(AH$3-'3- Datos generales'!$B$4),ROUNDUP(('4-Registro de activos'!$G58*'3- Datos generales'!$B$12*(1+'3- Datos generales'!$B$11)^(AH$3-'3- Datos generales'!$B$4)),0),0)</f>
        <v>0</v>
      </c>
      <c r="AI58" s="21">
        <f>IF('4-Registro de activos'!$AV58=(AI$3-'3- Datos generales'!$B$4),ROUNDUP(('4-Registro de activos'!$G58*'3- Datos generales'!$B$12*(1+'3- Datos generales'!$B$11)^(AI$3-'3- Datos generales'!$B$4)),0),0)</f>
        <v>0</v>
      </c>
      <c r="AJ58" s="21">
        <f>IF('4-Registro de activos'!$AV58=(AJ$3-'3- Datos generales'!$B$4),ROUNDUP(('4-Registro de activos'!$G58*'3- Datos generales'!$B$12*(1+'3- Datos generales'!$B$11)^(AJ$3-'3- Datos generales'!$B$4)),0),0)</f>
        <v>0</v>
      </c>
      <c r="AK58" s="159">
        <f>IF('4-Registro de activos'!$AV58=(AK$3-'3- Datos generales'!$B$4),ROUNDUP(('4-Registro de activos'!$G58*'3- Datos generales'!$B$12*(1+'3- Datos generales'!$B$11)^(AK$3-'3- Datos generales'!$B$4)),0),0)</f>
        <v>0</v>
      </c>
      <c r="AL58" s="22">
        <f>IF('4-Registro de activos'!$AV58&lt;=(AL$3-'3- Datos generales'!$B$4),ROUNDUP((('4-Registro de activos'!$H58*'3- Datos generales'!$B$12)*((1+'3- Datos generales'!$B$11)^(AL$3-'3- Datos generales'!$B$4+'8 -Datos de referencia'!$B$25))),0),0)</f>
        <v>0</v>
      </c>
      <c r="AM58" s="21">
        <f>IF('4-Registro de activos'!$AV58=(AM$3-'3- Datos generales'!$B$4),ROUNDUP((('4-Registro de activos'!$H58*'3- Datos generales'!$B$12)*((1+'3- Datos generales'!$B$11)^(AM$3-'3- Datos generales'!$B$4+'8 -Datos de referencia'!$B$25))),0),0)</f>
        <v>0</v>
      </c>
      <c r="AN58" s="21">
        <f>IF('4-Registro de activos'!$AV58=(AN$3-'3- Datos generales'!$B$4),ROUNDUP((('4-Registro de activos'!$H58*'3- Datos generales'!$B$12)*((1+'3- Datos generales'!$B$11)^(AN$3-'3- Datos generales'!$B$4+'8 -Datos de referencia'!$B$25))),0),0)</f>
        <v>0</v>
      </c>
      <c r="AO58" s="21">
        <f>IF('4-Registro de activos'!$AV58=(AO$3-'3- Datos generales'!$B$4),ROUNDUP((('4-Registro de activos'!$H58*'3- Datos generales'!$B$12)*((1+'3- Datos generales'!$B$11)^(AO$3-'3- Datos generales'!$B$4+'8 -Datos de referencia'!$B$25))),0),0)</f>
        <v>0</v>
      </c>
      <c r="AP58" s="21">
        <f>IF('4-Registro de activos'!$AV58=(AP$3-'3- Datos generales'!$B$4),ROUNDUP((('4-Registro de activos'!$H58*'3- Datos generales'!$B$12)*((1+'3- Datos generales'!$B$11)^(AP$3-'3- Datos generales'!$B$4+'8 -Datos de referencia'!$B$25))),0),0)</f>
        <v>0</v>
      </c>
      <c r="AQ58" s="21">
        <f>IF('4-Registro de activos'!$AV58=(AQ$3-'3- Datos generales'!$B$4),ROUNDUP((('4-Registro de activos'!$H58*'3- Datos generales'!$B$12)*((1+'3- Datos generales'!$B$11)^(AQ$3-'3- Datos generales'!$B$4+'8 -Datos de referencia'!$B$25))),0),0)</f>
        <v>0</v>
      </c>
      <c r="AR58" s="21">
        <f>IF('4-Registro de activos'!$AV58=(AR$3-'3- Datos generales'!$B$4),ROUNDUP((('4-Registro de activos'!$H58*'3- Datos generales'!$B$12)*((1+'3- Datos generales'!$B$11)^(AR$3-'3- Datos generales'!$B$4+'8 -Datos de referencia'!$B$25))),0),0)</f>
        <v>0</v>
      </c>
      <c r="AS58" s="21">
        <f>IF('4-Registro de activos'!$AV58=(AS$3-'3- Datos generales'!$B$4),ROUNDUP((('4-Registro de activos'!$H58*'3- Datos generales'!$B$12)*((1+'3- Datos generales'!$B$11)^(AS$3-'3- Datos generales'!$B$4+'8 -Datos de referencia'!$B$25))),0),0)</f>
        <v>0</v>
      </c>
      <c r="AT58" s="21">
        <f>IF('4-Registro de activos'!$AV58=(AT$3-'3- Datos generales'!$B$4),ROUNDUP((('4-Registro de activos'!$H58*'3- Datos generales'!$B$12)*((1+'3- Datos generales'!$B$11)^(AT$3-'3- Datos generales'!$B$4+'8 -Datos de referencia'!$B$25))),0),0)</f>
        <v>0</v>
      </c>
      <c r="AU58" s="21">
        <f>IF('4-Registro de activos'!$AV58=(AU$3-'3- Datos generales'!$B$4),ROUNDUP((('4-Registro de activos'!$H58*'3- Datos generales'!$B$12)*((1+'3- Datos generales'!$B$11)^(AU$3-'3- Datos generales'!$B$4+'8 -Datos de referencia'!$B$25))),0),0)</f>
        <v>0</v>
      </c>
      <c r="AV58" s="159">
        <f>IF('4-Registro de activos'!$AV58=(AV$3-'3- Datos generales'!$B$4),ROUNDUP((('4-Registro de activos'!$H58*'3- Datos generales'!$B$12)*((1+'3- Datos generales'!$B$11)^(AV$3-'3- Datos generales'!$B$4+'8 -Datos de referencia'!$B$25))),0),0)</f>
        <v>0</v>
      </c>
      <c r="AW58" s="23">
        <f>IF(P58&gt;0,($M58*(1+'3- Datos generales'!$B$5)^('5-Proyección inversiones'!AW$3-'3- Datos generales'!$B$4))*(P58*((1+'3- Datos generales'!$B$11)^(AW$3-'3- Datos generales'!$B$4+'8 -Datos de referencia'!$B$25))),0)</f>
        <v>0</v>
      </c>
      <c r="AX58" s="20">
        <f>IF(Q58&gt;0,($M58*(1+'3- Datos generales'!$B$5)^(AX$3-'3- Datos generales'!$B$4))*(Q58*((1+'3- Datos generales'!$B$11)^('5-Proyección inversiones'!AX$3-'3- Datos generales'!$B$4+'8 -Datos de referencia'!$B$25))),0)</f>
        <v>0</v>
      </c>
      <c r="AY58" s="20">
        <f>IF(R58&gt;0,($M58*(1+'3- Datos generales'!$B$5)^(AY$3-'3- Datos generales'!$B$4))*(R58*((1+'3- Datos generales'!$B$11)^('5-Proyección inversiones'!AY$3-'3- Datos generales'!$B$4+'8 -Datos de referencia'!$B$25))),0)</f>
        <v>0</v>
      </c>
      <c r="AZ58" s="20">
        <f>IF(S58&gt;0,($M58*(1+'3- Datos generales'!$B$5)^(AZ$3-'3- Datos generales'!$B$4))*(S58*((1+'3- Datos generales'!$B$11)^('5-Proyección inversiones'!AZ$3-'3- Datos generales'!$B$4+'8 -Datos de referencia'!$B$25))),0)</f>
        <v>0</v>
      </c>
      <c r="BA58" s="20">
        <f>IF(T58&gt;0,($M58*(1+'3- Datos generales'!$B$5)^(BA$3-'3- Datos generales'!$B$4))*(T58*((1+'3- Datos generales'!$B$11)^('5-Proyección inversiones'!BA$3-'3- Datos generales'!$B$4+'8 -Datos de referencia'!$B$25))),0)</f>
        <v>0</v>
      </c>
      <c r="BB58" s="20">
        <f>IF(U58&gt;0,($M58*(1+'3- Datos generales'!$B$5)^(BB$3-'3- Datos generales'!$B$4))*(U58*((1+'3- Datos generales'!$B$11)^('5-Proyección inversiones'!BB$3-'3- Datos generales'!$B$4+'8 -Datos de referencia'!$B$25))),0)</f>
        <v>0</v>
      </c>
      <c r="BC58" s="20">
        <f>IF(V58&gt;0,($M58*(1+'3- Datos generales'!$B$5)^(BC$3-'3- Datos generales'!$B$4))*(V58*((1+'3- Datos generales'!$B$11)^('5-Proyección inversiones'!BC$3-'3- Datos generales'!$B$4+'8 -Datos de referencia'!$B$25))),0)</f>
        <v>0</v>
      </c>
      <c r="BD58" s="20">
        <f>IF(W58&gt;0,($M58*(1+'3- Datos generales'!$B$5)^(BD$3-'3- Datos generales'!$B$4))*(W58*((1+'3- Datos generales'!$B$11)^('5-Proyección inversiones'!BD$3-'3- Datos generales'!$B$4+'8 -Datos de referencia'!$B$25))),0)</f>
        <v>0</v>
      </c>
      <c r="BE58" s="20">
        <f>IF(X58&gt;0,($M58*(1+'3- Datos generales'!$B$5)^(BE$3-'3- Datos generales'!$B$4))*(X58*((1+'3- Datos generales'!$B$11)^('5-Proyección inversiones'!BE$3-'3- Datos generales'!$B$4+'8 -Datos de referencia'!$B$25))),0)</f>
        <v>0</v>
      </c>
      <c r="BF58" s="20">
        <f>IF(Y58&gt;0,($M58*(1+'3- Datos generales'!$B$5)^(BF$3-'3- Datos generales'!$B$4))*(Y58*((1+'3- Datos generales'!$B$11)^('5-Proyección inversiones'!BF$3-'3- Datos generales'!$B$4+'8 -Datos de referencia'!$B$25))),0)</f>
        <v>0</v>
      </c>
      <c r="BG58" s="155">
        <f>IF(Z58&gt;0,($M58*(1+'3- Datos generales'!$B$5)^(BG$3-'3- Datos generales'!$B$4))*(Z58*((1+'3- Datos generales'!$B$11)^('5-Proyección inversiones'!BG$3-'3- Datos generales'!$B$4+'8 -Datos de referencia'!$B$25))),0)</f>
        <v>0</v>
      </c>
      <c r="BH58" s="23">
        <f>IF(AA58&gt;0,($N58*(1+'3- Datos generales'!$B$5)^(BH$3-'3- Datos generales'!$B$4))*(AA58*((1+'3- Datos generales'!$B$11)^('5-Proyección inversiones'!BH$3-'3- Datos generales'!$B$4+'8 -Datos de referencia'!$B$25))),0)</f>
        <v>0</v>
      </c>
      <c r="BI58" s="20">
        <f>IF(AB58&gt;0,$N58*((1+'3- Datos generales'!$B$5)^(BI$3-'3- Datos generales'!$B$4))*(AB58*((1+'3- Datos generales'!$B$11)^('5-Proyección inversiones'!BI$3-'3- Datos generales'!$B$4+'8 -Datos de referencia'!$B$25))),0)</f>
        <v>0</v>
      </c>
      <c r="BJ58" s="20">
        <f>IF(AC58&gt;0,$N58*((1+'3- Datos generales'!$B$5)^(BJ$3-'3- Datos generales'!$B$4))*(AC58*((1+'3- Datos generales'!$B$11)^('5-Proyección inversiones'!BJ$3-'3- Datos generales'!$B$4+'8 -Datos de referencia'!$B$25))),0)</f>
        <v>0</v>
      </c>
      <c r="BK58" s="20">
        <f>IF(AD58&gt;0,$N58*((1+'3- Datos generales'!$B$5)^(BK$3-'3- Datos generales'!$B$4))*(AD58*((1+'3- Datos generales'!$B$11)^('5-Proyección inversiones'!BK$3-'3- Datos generales'!$B$4+'8 -Datos de referencia'!$B$25))),0)</f>
        <v>0</v>
      </c>
      <c r="BL58" s="20">
        <f>IF(AE58&gt;0,$N58*((1+'3- Datos generales'!$B$5)^(BL$3-'3- Datos generales'!$B$4))*(AE58*((1+'3- Datos generales'!$B$11)^('5-Proyección inversiones'!BL$3-'3- Datos generales'!$B$4+'8 -Datos de referencia'!$B$25))),0)</f>
        <v>0</v>
      </c>
      <c r="BM58" s="20">
        <f>IF(AF58&gt;0,$N58*((1+'3- Datos generales'!$B$5)^(BM$3-'3- Datos generales'!$B$4))*(AF58*((1+'3- Datos generales'!$B$11)^('5-Proyección inversiones'!BM$3-'3- Datos generales'!$B$4+'8 -Datos de referencia'!$B$25))),0)</f>
        <v>0</v>
      </c>
      <c r="BN58" s="20">
        <f>IF(AG58&gt;0,$N58*((1+'3- Datos generales'!$B$5)^(BN$3-'3- Datos generales'!$B$4))*(AG58*((1+'3- Datos generales'!$B$11)^('5-Proyección inversiones'!BN$3-'3- Datos generales'!$B$4+'8 -Datos de referencia'!$B$25))),0)</f>
        <v>0</v>
      </c>
      <c r="BO58" s="20">
        <f>IF(AH58&gt;0,$N58*((1+'3- Datos generales'!$B$5)^(BO$3-'3- Datos generales'!$B$4))*(AH58*((1+'3- Datos generales'!$B$11)^('5-Proyección inversiones'!BO$3-'3- Datos generales'!$B$4+'8 -Datos de referencia'!$B$25))),0)</f>
        <v>0</v>
      </c>
      <c r="BP58" s="20">
        <f>IF(AI58&gt;0,$N58*((1+'3- Datos generales'!$B$5)^(BP$3-'3- Datos generales'!$B$4))*(AI58*((1+'3- Datos generales'!$B$11)^('5-Proyección inversiones'!BP$3-'3- Datos generales'!$B$4+'8 -Datos de referencia'!$B$25))),0)</f>
        <v>0</v>
      </c>
      <c r="BQ58" s="20">
        <f>IF(AJ58&gt;0,$N58*((1+'3- Datos generales'!$B$5)^(BQ$3-'3- Datos generales'!$B$4))*(AJ58*((1+'3- Datos generales'!$B$11)^('5-Proyección inversiones'!BQ$3-'3- Datos generales'!$B$4+'8 -Datos de referencia'!$B$25))),0)</f>
        <v>0</v>
      </c>
      <c r="BR58" s="155">
        <f>IF(AK58&gt;0,$N58*((1+'3- Datos generales'!$B$5)^(BR$3-'3- Datos generales'!$B$4))*(AK58*((1+'3- Datos generales'!$B$11)^('5-Proyección inversiones'!BR$3-'3- Datos generales'!$B$4+'8 -Datos de referencia'!$B$25))),0)</f>
        <v>0</v>
      </c>
      <c r="BS58" s="23">
        <f>IF(AL58&gt;0,AL58*($O58*(1+'3- Datos generales'!$B$5)^(BH$3-'3- Datos generales'!$B$4)),0)</f>
        <v>0</v>
      </c>
      <c r="BT58" s="20">
        <f>IF(AM58&gt;0,AM58*($O58*(1+'3- Datos generales'!$B$5)^(BT$3-'3- Datos generales'!$B$4)),0)</f>
        <v>0</v>
      </c>
      <c r="BU58" s="20">
        <f>IF(AN58&gt;0,AN58*($O58*(1+'3- Datos generales'!$B$5)^(BU$3-'3- Datos generales'!$B$4)),0)</f>
        <v>0</v>
      </c>
      <c r="BV58" s="20">
        <f>IF(AO58&gt;0,AO58*($O58*(1+'3- Datos generales'!$B$5)^(BV$3-'3- Datos generales'!$B$4)),0)</f>
        <v>0</v>
      </c>
      <c r="BW58" s="20">
        <f>IF(AP58&gt;0,AP58*($O58*(1+'3- Datos generales'!$B$5)^(BW$3-'3- Datos generales'!$B$4)),0)</f>
        <v>0</v>
      </c>
      <c r="BX58" s="20">
        <f>IF(AQ58&gt;0,AQ58*($O58*(1+'3- Datos generales'!$B$5)^(BX$3-'3- Datos generales'!$B$4)),0)</f>
        <v>0</v>
      </c>
      <c r="BY58" s="20">
        <f>IF(AR58&gt;0,AR58*($O58*(1+'3- Datos generales'!$B$5)^(BY$3-'3- Datos generales'!$B$4)),0)</f>
        <v>0</v>
      </c>
      <c r="BZ58" s="20">
        <f>IF(AS58&gt;0,AS58*($O58*(1+'3- Datos generales'!$B$5)^(BZ$3-'3- Datos generales'!$B$4)),0)</f>
        <v>0</v>
      </c>
      <c r="CA58" s="20">
        <f>IF(AT58&gt;0,AT58*($O58*(1+'3- Datos generales'!$B$5)^(CA$3-'3- Datos generales'!$B$4)),0)</f>
        <v>0</v>
      </c>
      <c r="CB58" s="20">
        <f>IF(AU58&gt;0,AU58*($O58*(1+'3- Datos generales'!$B$5)^(CB$3-'3- Datos generales'!$B$4)),0)</f>
        <v>0</v>
      </c>
      <c r="CC58" s="155">
        <f>IF(AV58&gt;0,AV58*($O58*(1+'3- Datos generales'!$B$5)^(CC$3-'3- Datos generales'!$B$4)),0)</f>
        <v>0</v>
      </c>
    </row>
    <row r="59" spans="1:81" x14ac:dyDescent="0.25">
      <c r="A59" s="38"/>
      <c r="B59" s="14"/>
      <c r="C59" s="14">
        <f>'4-Registro de activos'!C59</f>
        <v>0</v>
      </c>
      <c r="D59" s="14">
        <f>'4-Registro de activos'!D59</f>
        <v>0</v>
      </c>
      <c r="E59" s="14">
        <f>'4-Registro de activos'!E59</f>
        <v>0</v>
      </c>
      <c r="F59" s="14">
        <f>'4-Registro de activos'!F59</f>
        <v>0</v>
      </c>
      <c r="G59" s="14">
        <f>'4-Registro de activos'!G59</f>
        <v>0</v>
      </c>
      <c r="H59" s="26">
        <f>'4-Registro de activos'!H59</f>
        <v>0</v>
      </c>
      <c r="I59" s="15" t="str">
        <f>'4-Registro de activos'!AV59</f>
        <v>n/a</v>
      </c>
      <c r="J59" s="14" t="str">
        <f>'4-Registro de activos'!AW59</f>
        <v>Bajo Riesgo</v>
      </c>
      <c r="K59" s="14" t="str">
        <f>'4-Registro de activos'!AX59</f>
        <v>n/a</v>
      </c>
      <c r="L59" s="14" t="str">
        <f>'4-Registro de activos'!AY59</f>
        <v>n/a</v>
      </c>
      <c r="M59" s="66">
        <f>IF('4-Registro de activos'!K59="Sistema no mejorado",AVERAGE('3- Datos generales'!$D$20:$D$21),0)</f>
        <v>0</v>
      </c>
      <c r="N59" s="20" t="str">
        <f>IF('4-Registro de activos'!K59="Sistema no mejorado",0,IF('4-Registro de activos'!I59="sin dato","n/a",IF('4-Registro de activos'!I59="otro","n/a",VLOOKUP('4-Registro de activos'!I59,'3- Datos generales'!$A$23:$D$24,4,0))))</f>
        <v>n/a</v>
      </c>
      <c r="O59" s="155" t="str">
        <f>IF('4-Registro de activos'!K59="Sistema no mejorado",0,IF('4-Registro de activos'!I59="sin dato","n/a",IF('4-Registro de activos'!I59="otro","n/a",VLOOKUP('4-Registro de activos'!I59,'3- Datos generales'!$A$26:$D$27,4,0))))</f>
        <v>n/a</v>
      </c>
      <c r="P59" s="22">
        <f>IF('4-Registro de activos'!$AY59="Nueva Construccion",ROUNDUP(('4-Registro de activos'!$G59*'3- Datos generales'!$B$12*(1+'3- Datos generales'!$B$11)^(P$3-'3- Datos generales'!$B$4)),0),0)</f>
        <v>0</v>
      </c>
      <c r="Q59" s="21">
        <f>IF('4-Registro de activos'!$AY59="Nueva Construccion",IF($P59&gt;0,0,ROUNDUP(('4-Registro de activos'!$G59*'3- Datos generales'!$B$12*(1+'3- Datos generales'!$B$11)^(Q$3-'3- Datos generales'!$B$4)),0)),0)</f>
        <v>0</v>
      </c>
      <c r="R59" s="21">
        <f>IF('4-Registro de activos'!$AY59="Nueva Construccion",IF($P59&gt;0,0,ROUNDUP(('4-Registro de activos'!$G59*'3- Datos generales'!$B$12*(1+'3- Datos generales'!$B$11)^(R$3-'3- Datos generales'!$B$4)),0)),0)</f>
        <v>0</v>
      </c>
      <c r="S59" s="21">
        <f>IF('4-Registro de activos'!$AY59="Nueva Construccion",IF($P59&gt;0,0,ROUNDUP(('4-Registro de activos'!$G59*'3- Datos generales'!$B$12*(1+'3- Datos generales'!$B$11)^(S$3-'3- Datos generales'!$B$4)),0)),0)</f>
        <v>0</v>
      </c>
      <c r="T59" s="21">
        <f>IF('4-Registro de activos'!$AY59="Nueva Construccion",IF($P59&gt;0,0,ROUNDUP(('4-Registro de activos'!$G59*'3- Datos generales'!$B$12*(1+'3- Datos generales'!$B$11)^(T$3-'3- Datos generales'!$B$4)),0)),0)</f>
        <v>0</v>
      </c>
      <c r="U59" s="21">
        <f>IF('4-Registro de activos'!$AY59="Nueva Construccion",IF($P59&gt;0,0,ROUNDUP(('4-Registro de activos'!$G59*'3- Datos generales'!$B$12*(1+'3- Datos generales'!$B$11)^(U$3-'3- Datos generales'!$B$4)),0)),0)</f>
        <v>0</v>
      </c>
      <c r="V59" s="21">
        <f>IF('4-Registro de activos'!$AY59="Nueva Construccion",IF($P59&gt;0,0,ROUNDUP(('4-Registro de activos'!$G59*'3- Datos generales'!$B$12*(1+'3- Datos generales'!$B$11)^(V$3-'3- Datos generales'!$B$4)),0)),0)</f>
        <v>0</v>
      </c>
      <c r="W59" s="21">
        <f>IF('4-Registro de activos'!$AY59="Nueva Construccion",IF($P59&gt;0,0,ROUNDUP(('4-Registro de activos'!$G59*'3- Datos generales'!$B$12*(1+'3- Datos generales'!$B$11)^(W$3-'3- Datos generales'!$B$4)),0)),0)</f>
        <v>0</v>
      </c>
      <c r="X59" s="21">
        <f>IF('4-Registro de activos'!$AY59="Nueva Construccion",IF($P59&gt;0,0,ROUNDUP(('4-Registro de activos'!$G59*'3- Datos generales'!$B$12*(1+'3- Datos generales'!$B$11)^(X$3-'3- Datos generales'!$B$4)),0)),0)</f>
        <v>0</v>
      </c>
      <c r="Y59" s="21">
        <f>IF('4-Registro de activos'!$AY59="Nueva Construccion",IF($P59&gt;0,0,ROUNDUP(('4-Registro de activos'!$G59*'3- Datos generales'!$B$12*(1+'3- Datos generales'!$B$11)^(Y$3-'3- Datos generales'!$B$4)),0)),0)</f>
        <v>0</v>
      </c>
      <c r="Z59" s="159">
        <f>IF('4-Registro de activos'!$AY59="Nueva Construccion",IF($P59&gt;0,0,ROUNDUP(('4-Registro de activos'!$G59*'3- Datos generales'!$B$12*(1+'3- Datos generales'!$B$11)^(Z$3-'3- Datos generales'!$B$4)),0)),0)</f>
        <v>0</v>
      </c>
      <c r="AA59" s="22">
        <f>IF('4-Registro de activos'!$AV59&lt;=(AA$3-'3- Datos generales'!$B$4),ROUNDUP(('4-Registro de activos'!$G59*'3- Datos generales'!$B$12*(1+'3- Datos generales'!$B$11)^(AA$3-'3- Datos generales'!$B$4)),0),0)</f>
        <v>0</v>
      </c>
      <c r="AB59" s="21">
        <f>IF('4-Registro de activos'!$AV59=(AB$3-'3- Datos generales'!$B$4),ROUNDUP(('4-Registro de activos'!$G59*'3- Datos generales'!$B$12*(1+'3- Datos generales'!$B$11)^(AB$3-'3- Datos generales'!$B$4)),0),0)</f>
        <v>0</v>
      </c>
      <c r="AC59" s="21">
        <f>IF('4-Registro de activos'!$AV59=(AC$3-'3- Datos generales'!$B$4),ROUNDUP(('4-Registro de activos'!$G59*'3- Datos generales'!$B$12*(1+'3- Datos generales'!$B$11)^(AC$3-'3- Datos generales'!$B$4)),0),0)</f>
        <v>0</v>
      </c>
      <c r="AD59" s="21">
        <f>IF('4-Registro de activos'!$AV59=(AD$3-'3- Datos generales'!$B$4),ROUNDUP(('4-Registro de activos'!$G59*'3- Datos generales'!$B$12*(1+'3- Datos generales'!$B$11)^(AD$3-'3- Datos generales'!$B$4)),0),0)</f>
        <v>0</v>
      </c>
      <c r="AE59" s="21">
        <f>IF('4-Registro de activos'!$AV59=(AE$3-'3- Datos generales'!$B$4),ROUNDUP(('4-Registro de activos'!$G59*'3- Datos generales'!$B$12*(1+'3- Datos generales'!$B$11)^(AE$3-'3- Datos generales'!$B$4)),0),0)</f>
        <v>0</v>
      </c>
      <c r="AF59" s="21">
        <f>IF('4-Registro de activos'!$AV59=(AF$3-'3- Datos generales'!$B$4),ROUNDUP(('4-Registro de activos'!$G59*'3- Datos generales'!$B$12*(1+'3- Datos generales'!$B$11)^(AF$3-'3- Datos generales'!$B$4)),0),0)</f>
        <v>0</v>
      </c>
      <c r="AG59" s="21">
        <f>IF('4-Registro de activos'!$AV59=(AG$3-'3- Datos generales'!$B$4),ROUNDUP(('4-Registro de activos'!$G59*'3- Datos generales'!$B$12*(1+'3- Datos generales'!$B$11)^(AG$3-'3- Datos generales'!$B$4)),0),0)</f>
        <v>0</v>
      </c>
      <c r="AH59" s="21">
        <f>IF('4-Registro de activos'!$AV59=(AH$3-'3- Datos generales'!$B$4),ROUNDUP(('4-Registro de activos'!$G59*'3- Datos generales'!$B$12*(1+'3- Datos generales'!$B$11)^(AH$3-'3- Datos generales'!$B$4)),0),0)</f>
        <v>0</v>
      </c>
      <c r="AI59" s="21">
        <f>IF('4-Registro de activos'!$AV59=(AI$3-'3- Datos generales'!$B$4),ROUNDUP(('4-Registro de activos'!$G59*'3- Datos generales'!$B$12*(1+'3- Datos generales'!$B$11)^(AI$3-'3- Datos generales'!$B$4)),0),0)</f>
        <v>0</v>
      </c>
      <c r="AJ59" s="21">
        <f>IF('4-Registro de activos'!$AV59=(AJ$3-'3- Datos generales'!$B$4),ROUNDUP(('4-Registro de activos'!$G59*'3- Datos generales'!$B$12*(1+'3- Datos generales'!$B$11)^(AJ$3-'3- Datos generales'!$B$4)),0),0)</f>
        <v>0</v>
      </c>
      <c r="AK59" s="159">
        <f>IF('4-Registro de activos'!$AV59=(AK$3-'3- Datos generales'!$B$4),ROUNDUP(('4-Registro de activos'!$G59*'3- Datos generales'!$B$12*(1+'3- Datos generales'!$B$11)^(AK$3-'3- Datos generales'!$B$4)),0),0)</f>
        <v>0</v>
      </c>
      <c r="AL59" s="22">
        <f>IF('4-Registro de activos'!$AV59&lt;=(AL$3-'3- Datos generales'!$B$4),ROUNDUP((('4-Registro de activos'!$H59*'3- Datos generales'!$B$12)*((1+'3- Datos generales'!$B$11)^(AL$3-'3- Datos generales'!$B$4+'8 -Datos de referencia'!$B$25))),0),0)</f>
        <v>0</v>
      </c>
      <c r="AM59" s="21">
        <f>IF('4-Registro de activos'!$AV59=(AM$3-'3- Datos generales'!$B$4),ROUNDUP((('4-Registro de activos'!$H59*'3- Datos generales'!$B$12)*((1+'3- Datos generales'!$B$11)^(AM$3-'3- Datos generales'!$B$4+'8 -Datos de referencia'!$B$25))),0),0)</f>
        <v>0</v>
      </c>
      <c r="AN59" s="21">
        <f>IF('4-Registro de activos'!$AV59=(AN$3-'3- Datos generales'!$B$4),ROUNDUP((('4-Registro de activos'!$H59*'3- Datos generales'!$B$12)*((1+'3- Datos generales'!$B$11)^(AN$3-'3- Datos generales'!$B$4+'8 -Datos de referencia'!$B$25))),0),0)</f>
        <v>0</v>
      </c>
      <c r="AO59" s="21">
        <f>IF('4-Registro de activos'!$AV59=(AO$3-'3- Datos generales'!$B$4),ROUNDUP((('4-Registro de activos'!$H59*'3- Datos generales'!$B$12)*((1+'3- Datos generales'!$B$11)^(AO$3-'3- Datos generales'!$B$4+'8 -Datos de referencia'!$B$25))),0),0)</f>
        <v>0</v>
      </c>
      <c r="AP59" s="21">
        <f>IF('4-Registro de activos'!$AV59=(AP$3-'3- Datos generales'!$B$4),ROUNDUP((('4-Registro de activos'!$H59*'3- Datos generales'!$B$12)*((1+'3- Datos generales'!$B$11)^(AP$3-'3- Datos generales'!$B$4+'8 -Datos de referencia'!$B$25))),0),0)</f>
        <v>0</v>
      </c>
      <c r="AQ59" s="21">
        <f>IF('4-Registro de activos'!$AV59=(AQ$3-'3- Datos generales'!$B$4),ROUNDUP((('4-Registro de activos'!$H59*'3- Datos generales'!$B$12)*((1+'3- Datos generales'!$B$11)^(AQ$3-'3- Datos generales'!$B$4+'8 -Datos de referencia'!$B$25))),0),0)</f>
        <v>0</v>
      </c>
      <c r="AR59" s="21">
        <f>IF('4-Registro de activos'!$AV59=(AR$3-'3- Datos generales'!$B$4),ROUNDUP((('4-Registro de activos'!$H59*'3- Datos generales'!$B$12)*((1+'3- Datos generales'!$B$11)^(AR$3-'3- Datos generales'!$B$4+'8 -Datos de referencia'!$B$25))),0),0)</f>
        <v>0</v>
      </c>
      <c r="AS59" s="21">
        <f>IF('4-Registro de activos'!$AV59=(AS$3-'3- Datos generales'!$B$4),ROUNDUP((('4-Registro de activos'!$H59*'3- Datos generales'!$B$12)*((1+'3- Datos generales'!$B$11)^(AS$3-'3- Datos generales'!$B$4+'8 -Datos de referencia'!$B$25))),0),0)</f>
        <v>0</v>
      </c>
      <c r="AT59" s="21">
        <f>IF('4-Registro de activos'!$AV59=(AT$3-'3- Datos generales'!$B$4),ROUNDUP((('4-Registro de activos'!$H59*'3- Datos generales'!$B$12)*((1+'3- Datos generales'!$B$11)^(AT$3-'3- Datos generales'!$B$4+'8 -Datos de referencia'!$B$25))),0),0)</f>
        <v>0</v>
      </c>
      <c r="AU59" s="21">
        <f>IF('4-Registro de activos'!$AV59=(AU$3-'3- Datos generales'!$B$4),ROUNDUP((('4-Registro de activos'!$H59*'3- Datos generales'!$B$12)*((1+'3- Datos generales'!$B$11)^(AU$3-'3- Datos generales'!$B$4+'8 -Datos de referencia'!$B$25))),0),0)</f>
        <v>0</v>
      </c>
      <c r="AV59" s="159">
        <f>IF('4-Registro de activos'!$AV59=(AV$3-'3- Datos generales'!$B$4),ROUNDUP((('4-Registro de activos'!$H59*'3- Datos generales'!$B$12)*((1+'3- Datos generales'!$B$11)^(AV$3-'3- Datos generales'!$B$4+'8 -Datos de referencia'!$B$25))),0),0)</f>
        <v>0</v>
      </c>
      <c r="AW59" s="23">
        <f>IF(P59&gt;0,($M59*(1+'3- Datos generales'!$B$5)^('5-Proyección inversiones'!AW$3-'3- Datos generales'!$B$4))*(P59*((1+'3- Datos generales'!$B$11)^(AW$3-'3- Datos generales'!$B$4+'8 -Datos de referencia'!$B$25))),0)</f>
        <v>0</v>
      </c>
      <c r="AX59" s="20">
        <f>IF(Q59&gt;0,($M59*(1+'3- Datos generales'!$B$5)^(AX$3-'3- Datos generales'!$B$4))*(Q59*((1+'3- Datos generales'!$B$11)^('5-Proyección inversiones'!AX$3-'3- Datos generales'!$B$4+'8 -Datos de referencia'!$B$25))),0)</f>
        <v>0</v>
      </c>
      <c r="AY59" s="20">
        <f>IF(R59&gt;0,($M59*(1+'3- Datos generales'!$B$5)^(AY$3-'3- Datos generales'!$B$4))*(R59*((1+'3- Datos generales'!$B$11)^('5-Proyección inversiones'!AY$3-'3- Datos generales'!$B$4+'8 -Datos de referencia'!$B$25))),0)</f>
        <v>0</v>
      </c>
      <c r="AZ59" s="20">
        <f>IF(S59&gt;0,($M59*(1+'3- Datos generales'!$B$5)^(AZ$3-'3- Datos generales'!$B$4))*(S59*((1+'3- Datos generales'!$B$11)^('5-Proyección inversiones'!AZ$3-'3- Datos generales'!$B$4+'8 -Datos de referencia'!$B$25))),0)</f>
        <v>0</v>
      </c>
      <c r="BA59" s="20">
        <f>IF(T59&gt;0,($M59*(1+'3- Datos generales'!$B$5)^(BA$3-'3- Datos generales'!$B$4))*(T59*((1+'3- Datos generales'!$B$11)^('5-Proyección inversiones'!BA$3-'3- Datos generales'!$B$4+'8 -Datos de referencia'!$B$25))),0)</f>
        <v>0</v>
      </c>
      <c r="BB59" s="20">
        <f>IF(U59&gt;0,($M59*(1+'3- Datos generales'!$B$5)^(BB$3-'3- Datos generales'!$B$4))*(U59*((1+'3- Datos generales'!$B$11)^('5-Proyección inversiones'!BB$3-'3- Datos generales'!$B$4+'8 -Datos de referencia'!$B$25))),0)</f>
        <v>0</v>
      </c>
      <c r="BC59" s="20">
        <f>IF(V59&gt;0,($M59*(1+'3- Datos generales'!$B$5)^(BC$3-'3- Datos generales'!$B$4))*(V59*((1+'3- Datos generales'!$B$11)^('5-Proyección inversiones'!BC$3-'3- Datos generales'!$B$4+'8 -Datos de referencia'!$B$25))),0)</f>
        <v>0</v>
      </c>
      <c r="BD59" s="20">
        <f>IF(W59&gt;0,($M59*(1+'3- Datos generales'!$B$5)^(BD$3-'3- Datos generales'!$B$4))*(W59*((1+'3- Datos generales'!$B$11)^('5-Proyección inversiones'!BD$3-'3- Datos generales'!$B$4+'8 -Datos de referencia'!$B$25))),0)</f>
        <v>0</v>
      </c>
      <c r="BE59" s="20">
        <f>IF(X59&gt;0,($M59*(1+'3- Datos generales'!$B$5)^(BE$3-'3- Datos generales'!$B$4))*(X59*((1+'3- Datos generales'!$B$11)^('5-Proyección inversiones'!BE$3-'3- Datos generales'!$B$4+'8 -Datos de referencia'!$B$25))),0)</f>
        <v>0</v>
      </c>
      <c r="BF59" s="20">
        <f>IF(Y59&gt;0,($M59*(1+'3- Datos generales'!$B$5)^(BF$3-'3- Datos generales'!$B$4))*(Y59*((1+'3- Datos generales'!$B$11)^('5-Proyección inversiones'!BF$3-'3- Datos generales'!$B$4+'8 -Datos de referencia'!$B$25))),0)</f>
        <v>0</v>
      </c>
      <c r="BG59" s="155">
        <f>IF(Z59&gt;0,($M59*(1+'3- Datos generales'!$B$5)^(BG$3-'3- Datos generales'!$B$4))*(Z59*((1+'3- Datos generales'!$B$11)^('5-Proyección inversiones'!BG$3-'3- Datos generales'!$B$4+'8 -Datos de referencia'!$B$25))),0)</f>
        <v>0</v>
      </c>
      <c r="BH59" s="23">
        <f>IF(AA59&gt;0,($N59*(1+'3- Datos generales'!$B$5)^(BH$3-'3- Datos generales'!$B$4))*(AA59*((1+'3- Datos generales'!$B$11)^('5-Proyección inversiones'!BH$3-'3- Datos generales'!$B$4+'8 -Datos de referencia'!$B$25))),0)</f>
        <v>0</v>
      </c>
      <c r="BI59" s="20">
        <f>IF(AB59&gt;0,$N59*((1+'3- Datos generales'!$B$5)^(BI$3-'3- Datos generales'!$B$4))*(AB59*((1+'3- Datos generales'!$B$11)^('5-Proyección inversiones'!BI$3-'3- Datos generales'!$B$4+'8 -Datos de referencia'!$B$25))),0)</f>
        <v>0</v>
      </c>
      <c r="BJ59" s="20">
        <f>IF(AC59&gt;0,$N59*((1+'3- Datos generales'!$B$5)^(BJ$3-'3- Datos generales'!$B$4))*(AC59*((1+'3- Datos generales'!$B$11)^('5-Proyección inversiones'!BJ$3-'3- Datos generales'!$B$4+'8 -Datos de referencia'!$B$25))),0)</f>
        <v>0</v>
      </c>
      <c r="BK59" s="20">
        <f>IF(AD59&gt;0,$N59*((1+'3- Datos generales'!$B$5)^(BK$3-'3- Datos generales'!$B$4))*(AD59*((1+'3- Datos generales'!$B$11)^('5-Proyección inversiones'!BK$3-'3- Datos generales'!$B$4+'8 -Datos de referencia'!$B$25))),0)</f>
        <v>0</v>
      </c>
      <c r="BL59" s="20">
        <f>IF(AE59&gt;0,$N59*((1+'3- Datos generales'!$B$5)^(BL$3-'3- Datos generales'!$B$4))*(AE59*((1+'3- Datos generales'!$B$11)^('5-Proyección inversiones'!BL$3-'3- Datos generales'!$B$4+'8 -Datos de referencia'!$B$25))),0)</f>
        <v>0</v>
      </c>
      <c r="BM59" s="20">
        <f>IF(AF59&gt;0,$N59*((1+'3- Datos generales'!$B$5)^(BM$3-'3- Datos generales'!$B$4))*(AF59*((1+'3- Datos generales'!$B$11)^('5-Proyección inversiones'!BM$3-'3- Datos generales'!$B$4+'8 -Datos de referencia'!$B$25))),0)</f>
        <v>0</v>
      </c>
      <c r="BN59" s="20">
        <f>IF(AG59&gt;0,$N59*((1+'3- Datos generales'!$B$5)^(BN$3-'3- Datos generales'!$B$4))*(AG59*((1+'3- Datos generales'!$B$11)^('5-Proyección inversiones'!BN$3-'3- Datos generales'!$B$4+'8 -Datos de referencia'!$B$25))),0)</f>
        <v>0</v>
      </c>
      <c r="BO59" s="20">
        <f>IF(AH59&gt;0,$N59*((1+'3- Datos generales'!$B$5)^(BO$3-'3- Datos generales'!$B$4))*(AH59*((1+'3- Datos generales'!$B$11)^('5-Proyección inversiones'!BO$3-'3- Datos generales'!$B$4+'8 -Datos de referencia'!$B$25))),0)</f>
        <v>0</v>
      </c>
      <c r="BP59" s="20">
        <f>IF(AI59&gt;0,$N59*((1+'3- Datos generales'!$B$5)^(BP$3-'3- Datos generales'!$B$4))*(AI59*((1+'3- Datos generales'!$B$11)^('5-Proyección inversiones'!BP$3-'3- Datos generales'!$B$4+'8 -Datos de referencia'!$B$25))),0)</f>
        <v>0</v>
      </c>
      <c r="BQ59" s="20">
        <f>IF(AJ59&gt;0,$N59*((1+'3- Datos generales'!$B$5)^(BQ$3-'3- Datos generales'!$B$4))*(AJ59*((1+'3- Datos generales'!$B$11)^('5-Proyección inversiones'!BQ$3-'3- Datos generales'!$B$4+'8 -Datos de referencia'!$B$25))),0)</f>
        <v>0</v>
      </c>
      <c r="BR59" s="155">
        <f>IF(AK59&gt;0,$N59*((1+'3- Datos generales'!$B$5)^(BR$3-'3- Datos generales'!$B$4))*(AK59*((1+'3- Datos generales'!$B$11)^('5-Proyección inversiones'!BR$3-'3- Datos generales'!$B$4+'8 -Datos de referencia'!$B$25))),0)</f>
        <v>0</v>
      </c>
      <c r="BS59" s="23">
        <f>IF(AL59&gt;0,AL59*($O59*(1+'3- Datos generales'!$B$5)^(BH$3-'3- Datos generales'!$B$4)),0)</f>
        <v>0</v>
      </c>
      <c r="BT59" s="20">
        <f>IF(AM59&gt;0,AM59*($O59*(1+'3- Datos generales'!$B$5)^(BT$3-'3- Datos generales'!$B$4)),0)</f>
        <v>0</v>
      </c>
      <c r="BU59" s="20">
        <f>IF(AN59&gt;0,AN59*($O59*(1+'3- Datos generales'!$B$5)^(BU$3-'3- Datos generales'!$B$4)),0)</f>
        <v>0</v>
      </c>
      <c r="BV59" s="20">
        <f>IF(AO59&gt;0,AO59*($O59*(1+'3- Datos generales'!$B$5)^(BV$3-'3- Datos generales'!$B$4)),0)</f>
        <v>0</v>
      </c>
      <c r="BW59" s="20">
        <f>IF(AP59&gt;0,AP59*($O59*(1+'3- Datos generales'!$B$5)^(BW$3-'3- Datos generales'!$B$4)),0)</f>
        <v>0</v>
      </c>
      <c r="BX59" s="20">
        <f>IF(AQ59&gt;0,AQ59*($O59*(1+'3- Datos generales'!$B$5)^(BX$3-'3- Datos generales'!$B$4)),0)</f>
        <v>0</v>
      </c>
      <c r="BY59" s="20">
        <f>IF(AR59&gt;0,AR59*($O59*(1+'3- Datos generales'!$B$5)^(BY$3-'3- Datos generales'!$B$4)),0)</f>
        <v>0</v>
      </c>
      <c r="BZ59" s="20">
        <f>IF(AS59&gt;0,AS59*($O59*(1+'3- Datos generales'!$B$5)^(BZ$3-'3- Datos generales'!$B$4)),0)</f>
        <v>0</v>
      </c>
      <c r="CA59" s="20">
        <f>IF(AT59&gt;0,AT59*($O59*(1+'3- Datos generales'!$B$5)^(CA$3-'3- Datos generales'!$B$4)),0)</f>
        <v>0</v>
      </c>
      <c r="CB59" s="20">
        <f>IF(AU59&gt;0,AU59*($O59*(1+'3- Datos generales'!$B$5)^(CB$3-'3- Datos generales'!$B$4)),0)</f>
        <v>0</v>
      </c>
      <c r="CC59" s="155">
        <f>IF(AV59&gt;0,AV59*($O59*(1+'3- Datos generales'!$B$5)^(CC$3-'3- Datos generales'!$B$4)),0)</f>
        <v>0</v>
      </c>
    </row>
    <row r="60" spans="1:81" x14ac:dyDescent="0.25">
      <c r="A60" s="38"/>
      <c r="B60" s="14"/>
      <c r="C60" s="14">
        <f>'4-Registro de activos'!C60</f>
        <v>0</v>
      </c>
      <c r="D60" s="14">
        <f>'4-Registro de activos'!D60</f>
        <v>0</v>
      </c>
      <c r="E60" s="14">
        <f>'4-Registro de activos'!E60</f>
        <v>0</v>
      </c>
      <c r="F60" s="14">
        <f>'4-Registro de activos'!F60</f>
        <v>0</v>
      </c>
      <c r="G60" s="14">
        <f>'4-Registro de activos'!G60</f>
        <v>0</v>
      </c>
      <c r="H60" s="26">
        <f>'4-Registro de activos'!H60</f>
        <v>0</v>
      </c>
      <c r="I60" s="15" t="str">
        <f>'4-Registro de activos'!AV60</f>
        <v>n/a</v>
      </c>
      <c r="J60" s="14" t="str">
        <f>'4-Registro de activos'!AW60</f>
        <v>Bajo Riesgo</v>
      </c>
      <c r="K60" s="14" t="str">
        <f>'4-Registro de activos'!AX60</f>
        <v>n/a</v>
      </c>
      <c r="L60" s="14" t="str">
        <f>'4-Registro de activos'!AY60</f>
        <v>n/a</v>
      </c>
      <c r="M60" s="66">
        <f>IF('4-Registro de activos'!K60="Sistema no mejorado",AVERAGE('3- Datos generales'!$D$20:$D$21),0)</f>
        <v>0</v>
      </c>
      <c r="N60" s="20" t="str">
        <f>IF('4-Registro de activos'!K60="Sistema no mejorado",0,IF('4-Registro de activos'!I60="sin dato","n/a",IF('4-Registro de activos'!I60="otro","n/a",VLOOKUP('4-Registro de activos'!I60,'3- Datos generales'!$A$23:$D$24,4,0))))</f>
        <v>n/a</v>
      </c>
      <c r="O60" s="155" t="str">
        <f>IF('4-Registro de activos'!K60="Sistema no mejorado",0,IF('4-Registro de activos'!I60="sin dato","n/a",IF('4-Registro de activos'!I60="otro","n/a",VLOOKUP('4-Registro de activos'!I60,'3- Datos generales'!$A$26:$D$27,4,0))))</f>
        <v>n/a</v>
      </c>
      <c r="P60" s="22">
        <f>IF('4-Registro de activos'!$AY60="Nueva Construccion",ROUNDUP(('4-Registro de activos'!$G60*'3- Datos generales'!$B$12*(1+'3- Datos generales'!$B$11)^(P$3-'3- Datos generales'!$B$4)),0),0)</f>
        <v>0</v>
      </c>
      <c r="Q60" s="21">
        <f>IF('4-Registro de activos'!$AY60="Nueva Construccion",IF($P60&gt;0,0,ROUNDUP(('4-Registro de activos'!$G60*'3- Datos generales'!$B$12*(1+'3- Datos generales'!$B$11)^(Q$3-'3- Datos generales'!$B$4)),0)),0)</f>
        <v>0</v>
      </c>
      <c r="R60" s="21">
        <f>IF('4-Registro de activos'!$AY60="Nueva Construccion",IF($P60&gt;0,0,ROUNDUP(('4-Registro de activos'!$G60*'3- Datos generales'!$B$12*(1+'3- Datos generales'!$B$11)^(R$3-'3- Datos generales'!$B$4)),0)),0)</f>
        <v>0</v>
      </c>
      <c r="S60" s="21">
        <f>IF('4-Registro de activos'!$AY60="Nueva Construccion",IF($P60&gt;0,0,ROUNDUP(('4-Registro de activos'!$G60*'3- Datos generales'!$B$12*(1+'3- Datos generales'!$B$11)^(S$3-'3- Datos generales'!$B$4)),0)),0)</f>
        <v>0</v>
      </c>
      <c r="T60" s="21">
        <f>IF('4-Registro de activos'!$AY60="Nueva Construccion",IF($P60&gt;0,0,ROUNDUP(('4-Registro de activos'!$G60*'3- Datos generales'!$B$12*(1+'3- Datos generales'!$B$11)^(T$3-'3- Datos generales'!$B$4)),0)),0)</f>
        <v>0</v>
      </c>
      <c r="U60" s="21">
        <f>IF('4-Registro de activos'!$AY60="Nueva Construccion",IF($P60&gt;0,0,ROUNDUP(('4-Registro de activos'!$G60*'3- Datos generales'!$B$12*(1+'3- Datos generales'!$B$11)^(U$3-'3- Datos generales'!$B$4)),0)),0)</f>
        <v>0</v>
      </c>
      <c r="V60" s="21">
        <f>IF('4-Registro de activos'!$AY60="Nueva Construccion",IF($P60&gt;0,0,ROUNDUP(('4-Registro de activos'!$G60*'3- Datos generales'!$B$12*(1+'3- Datos generales'!$B$11)^(V$3-'3- Datos generales'!$B$4)),0)),0)</f>
        <v>0</v>
      </c>
      <c r="W60" s="21">
        <f>IF('4-Registro de activos'!$AY60="Nueva Construccion",IF($P60&gt;0,0,ROUNDUP(('4-Registro de activos'!$G60*'3- Datos generales'!$B$12*(1+'3- Datos generales'!$B$11)^(W$3-'3- Datos generales'!$B$4)),0)),0)</f>
        <v>0</v>
      </c>
      <c r="X60" s="21">
        <f>IF('4-Registro de activos'!$AY60="Nueva Construccion",IF($P60&gt;0,0,ROUNDUP(('4-Registro de activos'!$G60*'3- Datos generales'!$B$12*(1+'3- Datos generales'!$B$11)^(X$3-'3- Datos generales'!$B$4)),0)),0)</f>
        <v>0</v>
      </c>
      <c r="Y60" s="21">
        <f>IF('4-Registro de activos'!$AY60="Nueva Construccion",IF($P60&gt;0,0,ROUNDUP(('4-Registro de activos'!$G60*'3- Datos generales'!$B$12*(1+'3- Datos generales'!$B$11)^(Y$3-'3- Datos generales'!$B$4)),0)),0)</f>
        <v>0</v>
      </c>
      <c r="Z60" s="159">
        <f>IF('4-Registro de activos'!$AY60="Nueva Construccion",IF($P60&gt;0,0,ROUNDUP(('4-Registro de activos'!$G60*'3- Datos generales'!$B$12*(1+'3- Datos generales'!$B$11)^(Z$3-'3- Datos generales'!$B$4)),0)),0)</f>
        <v>0</v>
      </c>
      <c r="AA60" s="22">
        <f>IF('4-Registro de activos'!$AV60&lt;=(AA$3-'3- Datos generales'!$B$4),ROUNDUP(('4-Registro de activos'!$G60*'3- Datos generales'!$B$12*(1+'3- Datos generales'!$B$11)^(AA$3-'3- Datos generales'!$B$4)),0),0)</f>
        <v>0</v>
      </c>
      <c r="AB60" s="21">
        <f>IF('4-Registro de activos'!$AV60=(AB$3-'3- Datos generales'!$B$4),ROUNDUP(('4-Registro de activos'!$G60*'3- Datos generales'!$B$12*(1+'3- Datos generales'!$B$11)^(AB$3-'3- Datos generales'!$B$4)),0),0)</f>
        <v>0</v>
      </c>
      <c r="AC60" s="21">
        <f>IF('4-Registro de activos'!$AV60=(AC$3-'3- Datos generales'!$B$4),ROUNDUP(('4-Registro de activos'!$G60*'3- Datos generales'!$B$12*(1+'3- Datos generales'!$B$11)^(AC$3-'3- Datos generales'!$B$4)),0),0)</f>
        <v>0</v>
      </c>
      <c r="AD60" s="21">
        <f>IF('4-Registro de activos'!$AV60=(AD$3-'3- Datos generales'!$B$4),ROUNDUP(('4-Registro de activos'!$G60*'3- Datos generales'!$B$12*(1+'3- Datos generales'!$B$11)^(AD$3-'3- Datos generales'!$B$4)),0),0)</f>
        <v>0</v>
      </c>
      <c r="AE60" s="21">
        <f>IF('4-Registro de activos'!$AV60=(AE$3-'3- Datos generales'!$B$4),ROUNDUP(('4-Registro de activos'!$G60*'3- Datos generales'!$B$12*(1+'3- Datos generales'!$B$11)^(AE$3-'3- Datos generales'!$B$4)),0),0)</f>
        <v>0</v>
      </c>
      <c r="AF60" s="21">
        <f>IF('4-Registro de activos'!$AV60=(AF$3-'3- Datos generales'!$B$4),ROUNDUP(('4-Registro de activos'!$G60*'3- Datos generales'!$B$12*(1+'3- Datos generales'!$B$11)^(AF$3-'3- Datos generales'!$B$4)),0),0)</f>
        <v>0</v>
      </c>
      <c r="AG60" s="21">
        <f>IF('4-Registro de activos'!$AV60=(AG$3-'3- Datos generales'!$B$4),ROUNDUP(('4-Registro de activos'!$G60*'3- Datos generales'!$B$12*(1+'3- Datos generales'!$B$11)^(AG$3-'3- Datos generales'!$B$4)),0),0)</f>
        <v>0</v>
      </c>
      <c r="AH60" s="21">
        <f>IF('4-Registro de activos'!$AV60=(AH$3-'3- Datos generales'!$B$4),ROUNDUP(('4-Registro de activos'!$G60*'3- Datos generales'!$B$12*(1+'3- Datos generales'!$B$11)^(AH$3-'3- Datos generales'!$B$4)),0),0)</f>
        <v>0</v>
      </c>
      <c r="AI60" s="21">
        <f>IF('4-Registro de activos'!$AV60=(AI$3-'3- Datos generales'!$B$4),ROUNDUP(('4-Registro de activos'!$G60*'3- Datos generales'!$B$12*(1+'3- Datos generales'!$B$11)^(AI$3-'3- Datos generales'!$B$4)),0),0)</f>
        <v>0</v>
      </c>
      <c r="AJ60" s="21">
        <f>IF('4-Registro de activos'!$AV60=(AJ$3-'3- Datos generales'!$B$4),ROUNDUP(('4-Registro de activos'!$G60*'3- Datos generales'!$B$12*(1+'3- Datos generales'!$B$11)^(AJ$3-'3- Datos generales'!$B$4)),0),0)</f>
        <v>0</v>
      </c>
      <c r="AK60" s="159">
        <f>IF('4-Registro de activos'!$AV60=(AK$3-'3- Datos generales'!$B$4),ROUNDUP(('4-Registro de activos'!$G60*'3- Datos generales'!$B$12*(1+'3- Datos generales'!$B$11)^(AK$3-'3- Datos generales'!$B$4)),0),0)</f>
        <v>0</v>
      </c>
      <c r="AL60" s="22">
        <f>IF('4-Registro de activos'!$AV60&lt;=(AL$3-'3- Datos generales'!$B$4),ROUNDUP((('4-Registro de activos'!$H60*'3- Datos generales'!$B$12)*((1+'3- Datos generales'!$B$11)^(AL$3-'3- Datos generales'!$B$4+'8 -Datos de referencia'!$B$25))),0),0)</f>
        <v>0</v>
      </c>
      <c r="AM60" s="21">
        <f>IF('4-Registro de activos'!$AV60=(AM$3-'3- Datos generales'!$B$4),ROUNDUP((('4-Registro de activos'!$H60*'3- Datos generales'!$B$12)*((1+'3- Datos generales'!$B$11)^(AM$3-'3- Datos generales'!$B$4+'8 -Datos de referencia'!$B$25))),0),0)</f>
        <v>0</v>
      </c>
      <c r="AN60" s="21">
        <f>IF('4-Registro de activos'!$AV60=(AN$3-'3- Datos generales'!$B$4),ROUNDUP((('4-Registro de activos'!$H60*'3- Datos generales'!$B$12)*((1+'3- Datos generales'!$B$11)^(AN$3-'3- Datos generales'!$B$4+'8 -Datos de referencia'!$B$25))),0),0)</f>
        <v>0</v>
      </c>
      <c r="AO60" s="21">
        <f>IF('4-Registro de activos'!$AV60=(AO$3-'3- Datos generales'!$B$4),ROUNDUP((('4-Registro de activos'!$H60*'3- Datos generales'!$B$12)*((1+'3- Datos generales'!$B$11)^(AO$3-'3- Datos generales'!$B$4+'8 -Datos de referencia'!$B$25))),0),0)</f>
        <v>0</v>
      </c>
      <c r="AP60" s="21">
        <f>IF('4-Registro de activos'!$AV60=(AP$3-'3- Datos generales'!$B$4),ROUNDUP((('4-Registro de activos'!$H60*'3- Datos generales'!$B$12)*((1+'3- Datos generales'!$B$11)^(AP$3-'3- Datos generales'!$B$4+'8 -Datos de referencia'!$B$25))),0),0)</f>
        <v>0</v>
      </c>
      <c r="AQ60" s="21">
        <f>IF('4-Registro de activos'!$AV60=(AQ$3-'3- Datos generales'!$B$4),ROUNDUP((('4-Registro de activos'!$H60*'3- Datos generales'!$B$12)*((1+'3- Datos generales'!$B$11)^(AQ$3-'3- Datos generales'!$B$4+'8 -Datos de referencia'!$B$25))),0),0)</f>
        <v>0</v>
      </c>
      <c r="AR60" s="21">
        <f>IF('4-Registro de activos'!$AV60=(AR$3-'3- Datos generales'!$B$4),ROUNDUP((('4-Registro de activos'!$H60*'3- Datos generales'!$B$12)*((1+'3- Datos generales'!$B$11)^(AR$3-'3- Datos generales'!$B$4+'8 -Datos de referencia'!$B$25))),0),0)</f>
        <v>0</v>
      </c>
      <c r="AS60" s="21">
        <f>IF('4-Registro de activos'!$AV60=(AS$3-'3- Datos generales'!$B$4),ROUNDUP((('4-Registro de activos'!$H60*'3- Datos generales'!$B$12)*((1+'3- Datos generales'!$B$11)^(AS$3-'3- Datos generales'!$B$4+'8 -Datos de referencia'!$B$25))),0),0)</f>
        <v>0</v>
      </c>
      <c r="AT60" s="21">
        <f>IF('4-Registro de activos'!$AV60=(AT$3-'3- Datos generales'!$B$4),ROUNDUP((('4-Registro de activos'!$H60*'3- Datos generales'!$B$12)*((1+'3- Datos generales'!$B$11)^(AT$3-'3- Datos generales'!$B$4+'8 -Datos de referencia'!$B$25))),0),0)</f>
        <v>0</v>
      </c>
      <c r="AU60" s="21">
        <f>IF('4-Registro de activos'!$AV60=(AU$3-'3- Datos generales'!$B$4),ROUNDUP((('4-Registro de activos'!$H60*'3- Datos generales'!$B$12)*((1+'3- Datos generales'!$B$11)^(AU$3-'3- Datos generales'!$B$4+'8 -Datos de referencia'!$B$25))),0),0)</f>
        <v>0</v>
      </c>
      <c r="AV60" s="159">
        <f>IF('4-Registro de activos'!$AV60=(AV$3-'3- Datos generales'!$B$4),ROUNDUP((('4-Registro de activos'!$H60*'3- Datos generales'!$B$12)*((1+'3- Datos generales'!$B$11)^(AV$3-'3- Datos generales'!$B$4+'8 -Datos de referencia'!$B$25))),0),0)</f>
        <v>0</v>
      </c>
      <c r="AW60" s="23">
        <f>IF(P60&gt;0,($M60*(1+'3- Datos generales'!$B$5)^('5-Proyección inversiones'!AW$3-'3- Datos generales'!$B$4))*(P60*((1+'3- Datos generales'!$B$11)^(AW$3-'3- Datos generales'!$B$4+'8 -Datos de referencia'!$B$25))),0)</f>
        <v>0</v>
      </c>
      <c r="AX60" s="20">
        <f>IF(Q60&gt;0,($M60*(1+'3- Datos generales'!$B$5)^(AX$3-'3- Datos generales'!$B$4))*(Q60*((1+'3- Datos generales'!$B$11)^('5-Proyección inversiones'!AX$3-'3- Datos generales'!$B$4+'8 -Datos de referencia'!$B$25))),0)</f>
        <v>0</v>
      </c>
      <c r="AY60" s="20">
        <f>IF(R60&gt;0,($M60*(1+'3- Datos generales'!$B$5)^(AY$3-'3- Datos generales'!$B$4))*(R60*((1+'3- Datos generales'!$B$11)^('5-Proyección inversiones'!AY$3-'3- Datos generales'!$B$4+'8 -Datos de referencia'!$B$25))),0)</f>
        <v>0</v>
      </c>
      <c r="AZ60" s="20">
        <f>IF(S60&gt;0,($M60*(1+'3- Datos generales'!$B$5)^(AZ$3-'3- Datos generales'!$B$4))*(S60*((1+'3- Datos generales'!$B$11)^('5-Proyección inversiones'!AZ$3-'3- Datos generales'!$B$4+'8 -Datos de referencia'!$B$25))),0)</f>
        <v>0</v>
      </c>
      <c r="BA60" s="20">
        <f>IF(T60&gt;0,($M60*(1+'3- Datos generales'!$B$5)^(BA$3-'3- Datos generales'!$B$4))*(T60*((1+'3- Datos generales'!$B$11)^('5-Proyección inversiones'!BA$3-'3- Datos generales'!$B$4+'8 -Datos de referencia'!$B$25))),0)</f>
        <v>0</v>
      </c>
      <c r="BB60" s="20">
        <f>IF(U60&gt;0,($M60*(1+'3- Datos generales'!$B$5)^(BB$3-'3- Datos generales'!$B$4))*(U60*((1+'3- Datos generales'!$B$11)^('5-Proyección inversiones'!BB$3-'3- Datos generales'!$B$4+'8 -Datos de referencia'!$B$25))),0)</f>
        <v>0</v>
      </c>
      <c r="BC60" s="20">
        <f>IF(V60&gt;0,($M60*(1+'3- Datos generales'!$B$5)^(BC$3-'3- Datos generales'!$B$4))*(V60*((1+'3- Datos generales'!$B$11)^('5-Proyección inversiones'!BC$3-'3- Datos generales'!$B$4+'8 -Datos de referencia'!$B$25))),0)</f>
        <v>0</v>
      </c>
      <c r="BD60" s="20">
        <f>IF(W60&gt;0,($M60*(1+'3- Datos generales'!$B$5)^(BD$3-'3- Datos generales'!$B$4))*(W60*((1+'3- Datos generales'!$B$11)^('5-Proyección inversiones'!BD$3-'3- Datos generales'!$B$4+'8 -Datos de referencia'!$B$25))),0)</f>
        <v>0</v>
      </c>
      <c r="BE60" s="20">
        <f>IF(X60&gt;0,($M60*(1+'3- Datos generales'!$B$5)^(BE$3-'3- Datos generales'!$B$4))*(X60*((1+'3- Datos generales'!$B$11)^('5-Proyección inversiones'!BE$3-'3- Datos generales'!$B$4+'8 -Datos de referencia'!$B$25))),0)</f>
        <v>0</v>
      </c>
      <c r="BF60" s="20">
        <f>IF(Y60&gt;0,($M60*(1+'3- Datos generales'!$B$5)^(BF$3-'3- Datos generales'!$B$4))*(Y60*((1+'3- Datos generales'!$B$11)^('5-Proyección inversiones'!BF$3-'3- Datos generales'!$B$4+'8 -Datos de referencia'!$B$25))),0)</f>
        <v>0</v>
      </c>
      <c r="BG60" s="155">
        <f>IF(Z60&gt;0,($M60*(1+'3- Datos generales'!$B$5)^(BG$3-'3- Datos generales'!$B$4))*(Z60*((1+'3- Datos generales'!$B$11)^('5-Proyección inversiones'!BG$3-'3- Datos generales'!$B$4+'8 -Datos de referencia'!$B$25))),0)</f>
        <v>0</v>
      </c>
      <c r="BH60" s="23">
        <f>IF(AA60&gt;0,($N60*(1+'3- Datos generales'!$B$5)^(BH$3-'3- Datos generales'!$B$4))*(AA60*((1+'3- Datos generales'!$B$11)^('5-Proyección inversiones'!BH$3-'3- Datos generales'!$B$4+'8 -Datos de referencia'!$B$25))),0)</f>
        <v>0</v>
      </c>
      <c r="BI60" s="20">
        <f>IF(AB60&gt;0,$N60*((1+'3- Datos generales'!$B$5)^(BI$3-'3- Datos generales'!$B$4))*(AB60*((1+'3- Datos generales'!$B$11)^('5-Proyección inversiones'!BI$3-'3- Datos generales'!$B$4+'8 -Datos de referencia'!$B$25))),0)</f>
        <v>0</v>
      </c>
      <c r="BJ60" s="20">
        <f>IF(AC60&gt;0,$N60*((1+'3- Datos generales'!$B$5)^(BJ$3-'3- Datos generales'!$B$4))*(AC60*((1+'3- Datos generales'!$B$11)^('5-Proyección inversiones'!BJ$3-'3- Datos generales'!$B$4+'8 -Datos de referencia'!$B$25))),0)</f>
        <v>0</v>
      </c>
      <c r="BK60" s="20">
        <f>IF(AD60&gt;0,$N60*((1+'3- Datos generales'!$B$5)^(BK$3-'3- Datos generales'!$B$4))*(AD60*((1+'3- Datos generales'!$B$11)^('5-Proyección inversiones'!BK$3-'3- Datos generales'!$B$4+'8 -Datos de referencia'!$B$25))),0)</f>
        <v>0</v>
      </c>
      <c r="BL60" s="20">
        <f>IF(AE60&gt;0,$N60*((1+'3- Datos generales'!$B$5)^(BL$3-'3- Datos generales'!$B$4))*(AE60*((1+'3- Datos generales'!$B$11)^('5-Proyección inversiones'!BL$3-'3- Datos generales'!$B$4+'8 -Datos de referencia'!$B$25))),0)</f>
        <v>0</v>
      </c>
      <c r="BM60" s="20">
        <f>IF(AF60&gt;0,$N60*((1+'3- Datos generales'!$B$5)^(BM$3-'3- Datos generales'!$B$4))*(AF60*((1+'3- Datos generales'!$B$11)^('5-Proyección inversiones'!BM$3-'3- Datos generales'!$B$4+'8 -Datos de referencia'!$B$25))),0)</f>
        <v>0</v>
      </c>
      <c r="BN60" s="20">
        <f>IF(AG60&gt;0,$N60*((1+'3- Datos generales'!$B$5)^(BN$3-'3- Datos generales'!$B$4))*(AG60*((1+'3- Datos generales'!$B$11)^('5-Proyección inversiones'!BN$3-'3- Datos generales'!$B$4+'8 -Datos de referencia'!$B$25))),0)</f>
        <v>0</v>
      </c>
      <c r="BO60" s="20">
        <f>IF(AH60&gt;0,$N60*((1+'3- Datos generales'!$B$5)^(BO$3-'3- Datos generales'!$B$4))*(AH60*((1+'3- Datos generales'!$B$11)^('5-Proyección inversiones'!BO$3-'3- Datos generales'!$B$4+'8 -Datos de referencia'!$B$25))),0)</f>
        <v>0</v>
      </c>
      <c r="BP60" s="20">
        <f>IF(AI60&gt;0,$N60*((1+'3- Datos generales'!$B$5)^(BP$3-'3- Datos generales'!$B$4))*(AI60*((1+'3- Datos generales'!$B$11)^('5-Proyección inversiones'!BP$3-'3- Datos generales'!$B$4+'8 -Datos de referencia'!$B$25))),0)</f>
        <v>0</v>
      </c>
      <c r="BQ60" s="20">
        <f>IF(AJ60&gt;0,$N60*((1+'3- Datos generales'!$B$5)^(BQ$3-'3- Datos generales'!$B$4))*(AJ60*((1+'3- Datos generales'!$B$11)^('5-Proyección inversiones'!BQ$3-'3- Datos generales'!$B$4+'8 -Datos de referencia'!$B$25))),0)</f>
        <v>0</v>
      </c>
      <c r="BR60" s="155">
        <f>IF(AK60&gt;0,$N60*((1+'3- Datos generales'!$B$5)^(BR$3-'3- Datos generales'!$B$4))*(AK60*((1+'3- Datos generales'!$B$11)^('5-Proyección inversiones'!BR$3-'3- Datos generales'!$B$4+'8 -Datos de referencia'!$B$25))),0)</f>
        <v>0</v>
      </c>
      <c r="BS60" s="23">
        <f>IF(AL60&gt;0,AL60*($O60*(1+'3- Datos generales'!$B$5)^(BH$3-'3- Datos generales'!$B$4)),0)</f>
        <v>0</v>
      </c>
      <c r="BT60" s="20">
        <f>IF(AM60&gt;0,AM60*($O60*(1+'3- Datos generales'!$B$5)^(BT$3-'3- Datos generales'!$B$4)),0)</f>
        <v>0</v>
      </c>
      <c r="BU60" s="20">
        <f>IF(AN60&gt;0,AN60*($O60*(1+'3- Datos generales'!$B$5)^(BU$3-'3- Datos generales'!$B$4)),0)</f>
        <v>0</v>
      </c>
      <c r="BV60" s="20">
        <f>IF(AO60&gt;0,AO60*($O60*(1+'3- Datos generales'!$B$5)^(BV$3-'3- Datos generales'!$B$4)),0)</f>
        <v>0</v>
      </c>
      <c r="BW60" s="20">
        <f>IF(AP60&gt;0,AP60*($O60*(1+'3- Datos generales'!$B$5)^(BW$3-'3- Datos generales'!$B$4)),0)</f>
        <v>0</v>
      </c>
      <c r="BX60" s="20">
        <f>IF(AQ60&gt;0,AQ60*($O60*(1+'3- Datos generales'!$B$5)^(BX$3-'3- Datos generales'!$B$4)),0)</f>
        <v>0</v>
      </c>
      <c r="BY60" s="20">
        <f>IF(AR60&gt;0,AR60*($O60*(1+'3- Datos generales'!$B$5)^(BY$3-'3- Datos generales'!$B$4)),0)</f>
        <v>0</v>
      </c>
      <c r="BZ60" s="20">
        <f>IF(AS60&gt;0,AS60*($O60*(1+'3- Datos generales'!$B$5)^(BZ$3-'3- Datos generales'!$B$4)),0)</f>
        <v>0</v>
      </c>
      <c r="CA60" s="20">
        <f>IF(AT60&gt;0,AT60*($O60*(1+'3- Datos generales'!$B$5)^(CA$3-'3- Datos generales'!$B$4)),0)</f>
        <v>0</v>
      </c>
      <c r="CB60" s="20">
        <f>IF(AU60&gt;0,AU60*($O60*(1+'3- Datos generales'!$B$5)^(CB$3-'3- Datos generales'!$B$4)),0)</f>
        <v>0</v>
      </c>
      <c r="CC60" s="155">
        <f>IF(AV60&gt;0,AV60*($O60*(1+'3- Datos generales'!$B$5)^(CC$3-'3- Datos generales'!$B$4)),0)</f>
        <v>0</v>
      </c>
    </row>
    <row r="61" spans="1:81" x14ac:dyDescent="0.25">
      <c r="A61" s="38"/>
      <c r="B61" s="14"/>
      <c r="C61" s="14">
        <f>'4-Registro de activos'!C61</f>
        <v>0</v>
      </c>
      <c r="D61" s="14">
        <f>'4-Registro de activos'!D61</f>
        <v>0</v>
      </c>
      <c r="E61" s="14">
        <f>'4-Registro de activos'!E61</f>
        <v>0</v>
      </c>
      <c r="F61" s="14">
        <f>'4-Registro de activos'!F61</f>
        <v>0</v>
      </c>
      <c r="G61" s="14">
        <f>'4-Registro de activos'!G61</f>
        <v>0</v>
      </c>
      <c r="H61" s="26">
        <f>'4-Registro de activos'!H61</f>
        <v>0</v>
      </c>
      <c r="I61" s="15" t="str">
        <f>'4-Registro de activos'!AV61</f>
        <v>n/a</v>
      </c>
      <c r="J61" s="14" t="str">
        <f>'4-Registro de activos'!AW61</f>
        <v>Bajo Riesgo</v>
      </c>
      <c r="K61" s="14" t="str">
        <f>'4-Registro de activos'!AX61</f>
        <v>n/a</v>
      </c>
      <c r="L61" s="14" t="str">
        <f>'4-Registro de activos'!AY61</f>
        <v>n/a</v>
      </c>
      <c r="M61" s="66">
        <f>IF('4-Registro de activos'!K61="Sistema no mejorado",AVERAGE('3- Datos generales'!$D$20:$D$21),0)</f>
        <v>0</v>
      </c>
      <c r="N61" s="20" t="str">
        <f>IF('4-Registro de activos'!K61="Sistema no mejorado",0,IF('4-Registro de activos'!I61="sin dato","n/a",IF('4-Registro de activos'!I61="otro","n/a",VLOOKUP('4-Registro de activos'!I61,'3- Datos generales'!$A$23:$D$24,4,0))))</f>
        <v>n/a</v>
      </c>
      <c r="O61" s="155" t="str">
        <f>IF('4-Registro de activos'!K61="Sistema no mejorado",0,IF('4-Registro de activos'!I61="sin dato","n/a",IF('4-Registro de activos'!I61="otro","n/a",VLOOKUP('4-Registro de activos'!I61,'3- Datos generales'!$A$26:$D$27,4,0))))</f>
        <v>n/a</v>
      </c>
      <c r="P61" s="22">
        <f>IF('4-Registro de activos'!$AY61="Nueva Construccion",ROUNDUP(('4-Registro de activos'!$G61*'3- Datos generales'!$B$12*(1+'3- Datos generales'!$B$11)^(P$3-'3- Datos generales'!$B$4)),0),0)</f>
        <v>0</v>
      </c>
      <c r="Q61" s="21">
        <f>IF('4-Registro de activos'!$AY61="Nueva Construccion",IF($P61&gt;0,0,ROUNDUP(('4-Registro de activos'!$G61*'3- Datos generales'!$B$12*(1+'3- Datos generales'!$B$11)^(Q$3-'3- Datos generales'!$B$4)),0)),0)</f>
        <v>0</v>
      </c>
      <c r="R61" s="21">
        <f>IF('4-Registro de activos'!$AY61="Nueva Construccion",IF($P61&gt;0,0,ROUNDUP(('4-Registro de activos'!$G61*'3- Datos generales'!$B$12*(1+'3- Datos generales'!$B$11)^(R$3-'3- Datos generales'!$B$4)),0)),0)</f>
        <v>0</v>
      </c>
      <c r="S61" s="21">
        <f>IF('4-Registro de activos'!$AY61="Nueva Construccion",IF($P61&gt;0,0,ROUNDUP(('4-Registro de activos'!$G61*'3- Datos generales'!$B$12*(1+'3- Datos generales'!$B$11)^(S$3-'3- Datos generales'!$B$4)),0)),0)</f>
        <v>0</v>
      </c>
      <c r="T61" s="21">
        <f>IF('4-Registro de activos'!$AY61="Nueva Construccion",IF($P61&gt;0,0,ROUNDUP(('4-Registro de activos'!$G61*'3- Datos generales'!$B$12*(1+'3- Datos generales'!$B$11)^(T$3-'3- Datos generales'!$B$4)),0)),0)</f>
        <v>0</v>
      </c>
      <c r="U61" s="21">
        <f>IF('4-Registro de activos'!$AY61="Nueva Construccion",IF($P61&gt;0,0,ROUNDUP(('4-Registro de activos'!$G61*'3- Datos generales'!$B$12*(1+'3- Datos generales'!$B$11)^(U$3-'3- Datos generales'!$B$4)),0)),0)</f>
        <v>0</v>
      </c>
      <c r="V61" s="21">
        <f>IF('4-Registro de activos'!$AY61="Nueva Construccion",IF($P61&gt;0,0,ROUNDUP(('4-Registro de activos'!$G61*'3- Datos generales'!$B$12*(1+'3- Datos generales'!$B$11)^(V$3-'3- Datos generales'!$B$4)),0)),0)</f>
        <v>0</v>
      </c>
      <c r="W61" s="21">
        <f>IF('4-Registro de activos'!$AY61="Nueva Construccion",IF($P61&gt;0,0,ROUNDUP(('4-Registro de activos'!$G61*'3- Datos generales'!$B$12*(1+'3- Datos generales'!$B$11)^(W$3-'3- Datos generales'!$B$4)),0)),0)</f>
        <v>0</v>
      </c>
      <c r="X61" s="21">
        <f>IF('4-Registro de activos'!$AY61="Nueva Construccion",IF($P61&gt;0,0,ROUNDUP(('4-Registro de activos'!$G61*'3- Datos generales'!$B$12*(1+'3- Datos generales'!$B$11)^(X$3-'3- Datos generales'!$B$4)),0)),0)</f>
        <v>0</v>
      </c>
      <c r="Y61" s="21">
        <f>IF('4-Registro de activos'!$AY61="Nueva Construccion",IF($P61&gt;0,0,ROUNDUP(('4-Registro de activos'!$G61*'3- Datos generales'!$B$12*(1+'3- Datos generales'!$B$11)^(Y$3-'3- Datos generales'!$B$4)),0)),0)</f>
        <v>0</v>
      </c>
      <c r="Z61" s="159">
        <f>IF('4-Registro de activos'!$AY61="Nueva Construccion",IF($P61&gt;0,0,ROUNDUP(('4-Registro de activos'!$G61*'3- Datos generales'!$B$12*(1+'3- Datos generales'!$B$11)^(Z$3-'3- Datos generales'!$B$4)),0)),0)</f>
        <v>0</v>
      </c>
      <c r="AA61" s="22">
        <f>IF('4-Registro de activos'!$AV61&lt;=(AA$3-'3- Datos generales'!$B$4),ROUNDUP(('4-Registro de activos'!$G61*'3- Datos generales'!$B$12*(1+'3- Datos generales'!$B$11)^(AA$3-'3- Datos generales'!$B$4)),0),0)</f>
        <v>0</v>
      </c>
      <c r="AB61" s="21">
        <f>IF('4-Registro de activos'!$AV61=(AB$3-'3- Datos generales'!$B$4),ROUNDUP(('4-Registro de activos'!$G61*'3- Datos generales'!$B$12*(1+'3- Datos generales'!$B$11)^(AB$3-'3- Datos generales'!$B$4)),0),0)</f>
        <v>0</v>
      </c>
      <c r="AC61" s="21">
        <f>IF('4-Registro de activos'!$AV61=(AC$3-'3- Datos generales'!$B$4),ROUNDUP(('4-Registro de activos'!$G61*'3- Datos generales'!$B$12*(1+'3- Datos generales'!$B$11)^(AC$3-'3- Datos generales'!$B$4)),0),0)</f>
        <v>0</v>
      </c>
      <c r="AD61" s="21">
        <f>IF('4-Registro de activos'!$AV61=(AD$3-'3- Datos generales'!$B$4),ROUNDUP(('4-Registro de activos'!$G61*'3- Datos generales'!$B$12*(1+'3- Datos generales'!$B$11)^(AD$3-'3- Datos generales'!$B$4)),0),0)</f>
        <v>0</v>
      </c>
      <c r="AE61" s="21">
        <f>IF('4-Registro de activos'!$AV61=(AE$3-'3- Datos generales'!$B$4),ROUNDUP(('4-Registro de activos'!$G61*'3- Datos generales'!$B$12*(1+'3- Datos generales'!$B$11)^(AE$3-'3- Datos generales'!$B$4)),0),0)</f>
        <v>0</v>
      </c>
      <c r="AF61" s="21">
        <f>IF('4-Registro de activos'!$AV61=(AF$3-'3- Datos generales'!$B$4),ROUNDUP(('4-Registro de activos'!$G61*'3- Datos generales'!$B$12*(1+'3- Datos generales'!$B$11)^(AF$3-'3- Datos generales'!$B$4)),0),0)</f>
        <v>0</v>
      </c>
      <c r="AG61" s="21">
        <f>IF('4-Registro de activos'!$AV61=(AG$3-'3- Datos generales'!$B$4),ROUNDUP(('4-Registro de activos'!$G61*'3- Datos generales'!$B$12*(1+'3- Datos generales'!$B$11)^(AG$3-'3- Datos generales'!$B$4)),0),0)</f>
        <v>0</v>
      </c>
      <c r="AH61" s="21">
        <f>IF('4-Registro de activos'!$AV61=(AH$3-'3- Datos generales'!$B$4),ROUNDUP(('4-Registro de activos'!$G61*'3- Datos generales'!$B$12*(1+'3- Datos generales'!$B$11)^(AH$3-'3- Datos generales'!$B$4)),0),0)</f>
        <v>0</v>
      </c>
      <c r="AI61" s="21">
        <f>IF('4-Registro de activos'!$AV61=(AI$3-'3- Datos generales'!$B$4),ROUNDUP(('4-Registro de activos'!$G61*'3- Datos generales'!$B$12*(1+'3- Datos generales'!$B$11)^(AI$3-'3- Datos generales'!$B$4)),0),0)</f>
        <v>0</v>
      </c>
      <c r="AJ61" s="21">
        <f>IF('4-Registro de activos'!$AV61=(AJ$3-'3- Datos generales'!$B$4),ROUNDUP(('4-Registro de activos'!$G61*'3- Datos generales'!$B$12*(1+'3- Datos generales'!$B$11)^(AJ$3-'3- Datos generales'!$B$4)),0),0)</f>
        <v>0</v>
      </c>
      <c r="AK61" s="159">
        <f>IF('4-Registro de activos'!$AV61=(AK$3-'3- Datos generales'!$B$4),ROUNDUP(('4-Registro de activos'!$G61*'3- Datos generales'!$B$12*(1+'3- Datos generales'!$B$11)^(AK$3-'3- Datos generales'!$B$4)),0),0)</f>
        <v>0</v>
      </c>
      <c r="AL61" s="22">
        <f>IF('4-Registro de activos'!$AV61&lt;=(AL$3-'3- Datos generales'!$B$4),ROUNDUP((('4-Registro de activos'!$H61*'3- Datos generales'!$B$12)*((1+'3- Datos generales'!$B$11)^(AL$3-'3- Datos generales'!$B$4+'8 -Datos de referencia'!$B$25))),0),0)</f>
        <v>0</v>
      </c>
      <c r="AM61" s="21">
        <f>IF('4-Registro de activos'!$AV61=(AM$3-'3- Datos generales'!$B$4),ROUNDUP((('4-Registro de activos'!$H61*'3- Datos generales'!$B$12)*((1+'3- Datos generales'!$B$11)^(AM$3-'3- Datos generales'!$B$4+'8 -Datos de referencia'!$B$25))),0),0)</f>
        <v>0</v>
      </c>
      <c r="AN61" s="21">
        <f>IF('4-Registro de activos'!$AV61=(AN$3-'3- Datos generales'!$B$4),ROUNDUP((('4-Registro de activos'!$H61*'3- Datos generales'!$B$12)*((1+'3- Datos generales'!$B$11)^(AN$3-'3- Datos generales'!$B$4+'8 -Datos de referencia'!$B$25))),0),0)</f>
        <v>0</v>
      </c>
      <c r="AO61" s="21">
        <f>IF('4-Registro de activos'!$AV61=(AO$3-'3- Datos generales'!$B$4),ROUNDUP((('4-Registro de activos'!$H61*'3- Datos generales'!$B$12)*((1+'3- Datos generales'!$B$11)^(AO$3-'3- Datos generales'!$B$4+'8 -Datos de referencia'!$B$25))),0),0)</f>
        <v>0</v>
      </c>
      <c r="AP61" s="21">
        <f>IF('4-Registro de activos'!$AV61=(AP$3-'3- Datos generales'!$B$4),ROUNDUP((('4-Registro de activos'!$H61*'3- Datos generales'!$B$12)*((1+'3- Datos generales'!$B$11)^(AP$3-'3- Datos generales'!$B$4+'8 -Datos de referencia'!$B$25))),0),0)</f>
        <v>0</v>
      </c>
      <c r="AQ61" s="21">
        <f>IF('4-Registro de activos'!$AV61=(AQ$3-'3- Datos generales'!$B$4),ROUNDUP((('4-Registro de activos'!$H61*'3- Datos generales'!$B$12)*((1+'3- Datos generales'!$B$11)^(AQ$3-'3- Datos generales'!$B$4+'8 -Datos de referencia'!$B$25))),0),0)</f>
        <v>0</v>
      </c>
      <c r="AR61" s="21">
        <f>IF('4-Registro de activos'!$AV61=(AR$3-'3- Datos generales'!$B$4),ROUNDUP((('4-Registro de activos'!$H61*'3- Datos generales'!$B$12)*((1+'3- Datos generales'!$B$11)^(AR$3-'3- Datos generales'!$B$4+'8 -Datos de referencia'!$B$25))),0),0)</f>
        <v>0</v>
      </c>
      <c r="AS61" s="21">
        <f>IF('4-Registro de activos'!$AV61=(AS$3-'3- Datos generales'!$B$4),ROUNDUP((('4-Registro de activos'!$H61*'3- Datos generales'!$B$12)*((1+'3- Datos generales'!$B$11)^(AS$3-'3- Datos generales'!$B$4+'8 -Datos de referencia'!$B$25))),0),0)</f>
        <v>0</v>
      </c>
      <c r="AT61" s="21">
        <f>IF('4-Registro de activos'!$AV61=(AT$3-'3- Datos generales'!$B$4),ROUNDUP((('4-Registro de activos'!$H61*'3- Datos generales'!$B$12)*((1+'3- Datos generales'!$B$11)^(AT$3-'3- Datos generales'!$B$4+'8 -Datos de referencia'!$B$25))),0),0)</f>
        <v>0</v>
      </c>
      <c r="AU61" s="21">
        <f>IF('4-Registro de activos'!$AV61=(AU$3-'3- Datos generales'!$B$4),ROUNDUP((('4-Registro de activos'!$H61*'3- Datos generales'!$B$12)*((1+'3- Datos generales'!$B$11)^(AU$3-'3- Datos generales'!$B$4+'8 -Datos de referencia'!$B$25))),0),0)</f>
        <v>0</v>
      </c>
      <c r="AV61" s="159">
        <f>IF('4-Registro de activos'!$AV61=(AV$3-'3- Datos generales'!$B$4),ROUNDUP((('4-Registro de activos'!$H61*'3- Datos generales'!$B$12)*((1+'3- Datos generales'!$B$11)^(AV$3-'3- Datos generales'!$B$4+'8 -Datos de referencia'!$B$25))),0),0)</f>
        <v>0</v>
      </c>
      <c r="AW61" s="23">
        <f>IF(P61&gt;0,($M61*(1+'3- Datos generales'!$B$5)^('5-Proyección inversiones'!AW$3-'3- Datos generales'!$B$4))*(P61*((1+'3- Datos generales'!$B$11)^(AW$3-'3- Datos generales'!$B$4+'8 -Datos de referencia'!$B$25))),0)</f>
        <v>0</v>
      </c>
      <c r="AX61" s="20">
        <f>IF(Q61&gt;0,($M61*(1+'3- Datos generales'!$B$5)^(AX$3-'3- Datos generales'!$B$4))*(Q61*((1+'3- Datos generales'!$B$11)^('5-Proyección inversiones'!AX$3-'3- Datos generales'!$B$4+'8 -Datos de referencia'!$B$25))),0)</f>
        <v>0</v>
      </c>
      <c r="AY61" s="20">
        <f>IF(R61&gt;0,($M61*(1+'3- Datos generales'!$B$5)^(AY$3-'3- Datos generales'!$B$4))*(R61*((1+'3- Datos generales'!$B$11)^('5-Proyección inversiones'!AY$3-'3- Datos generales'!$B$4+'8 -Datos de referencia'!$B$25))),0)</f>
        <v>0</v>
      </c>
      <c r="AZ61" s="20">
        <f>IF(S61&gt;0,($M61*(1+'3- Datos generales'!$B$5)^(AZ$3-'3- Datos generales'!$B$4))*(S61*((1+'3- Datos generales'!$B$11)^('5-Proyección inversiones'!AZ$3-'3- Datos generales'!$B$4+'8 -Datos de referencia'!$B$25))),0)</f>
        <v>0</v>
      </c>
      <c r="BA61" s="20">
        <f>IF(T61&gt;0,($M61*(1+'3- Datos generales'!$B$5)^(BA$3-'3- Datos generales'!$B$4))*(T61*((1+'3- Datos generales'!$B$11)^('5-Proyección inversiones'!BA$3-'3- Datos generales'!$B$4+'8 -Datos de referencia'!$B$25))),0)</f>
        <v>0</v>
      </c>
      <c r="BB61" s="20">
        <f>IF(U61&gt;0,($M61*(1+'3- Datos generales'!$B$5)^(BB$3-'3- Datos generales'!$B$4))*(U61*((1+'3- Datos generales'!$B$11)^('5-Proyección inversiones'!BB$3-'3- Datos generales'!$B$4+'8 -Datos de referencia'!$B$25))),0)</f>
        <v>0</v>
      </c>
      <c r="BC61" s="20">
        <f>IF(V61&gt;0,($M61*(1+'3- Datos generales'!$B$5)^(BC$3-'3- Datos generales'!$B$4))*(V61*((1+'3- Datos generales'!$B$11)^('5-Proyección inversiones'!BC$3-'3- Datos generales'!$B$4+'8 -Datos de referencia'!$B$25))),0)</f>
        <v>0</v>
      </c>
      <c r="BD61" s="20">
        <f>IF(W61&gt;0,($M61*(1+'3- Datos generales'!$B$5)^(BD$3-'3- Datos generales'!$B$4))*(W61*((1+'3- Datos generales'!$B$11)^('5-Proyección inversiones'!BD$3-'3- Datos generales'!$B$4+'8 -Datos de referencia'!$B$25))),0)</f>
        <v>0</v>
      </c>
      <c r="BE61" s="20">
        <f>IF(X61&gt;0,($M61*(1+'3- Datos generales'!$B$5)^(BE$3-'3- Datos generales'!$B$4))*(X61*((1+'3- Datos generales'!$B$11)^('5-Proyección inversiones'!BE$3-'3- Datos generales'!$B$4+'8 -Datos de referencia'!$B$25))),0)</f>
        <v>0</v>
      </c>
      <c r="BF61" s="20">
        <f>IF(Y61&gt;0,($M61*(1+'3- Datos generales'!$B$5)^(BF$3-'3- Datos generales'!$B$4))*(Y61*((1+'3- Datos generales'!$B$11)^('5-Proyección inversiones'!BF$3-'3- Datos generales'!$B$4+'8 -Datos de referencia'!$B$25))),0)</f>
        <v>0</v>
      </c>
      <c r="BG61" s="155">
        <f>IF(Z61&gt;0,($M61*(1+'3- Datos generales'!$B$5)^(BG$3-'3- Datos generales'!$B$4))*(Z61*((1+'3- Datos generales'!$B$11)^('5-Proyección inversiones'!BG$3-'3- Datos generales'!$B$4+'8 -Datos de referencia'!$B$25))),0)</f>
        <v>0</v>
      </c>
      <c r="BH61" s="23">
        <f>IF(AA61&gt;0,($N61*(1+'3- Datos generales'!$B$5)^(BH$3-'3- Datos generales'!$B$4))*(AA61*((1+'3- Datos generales'!$B$11)^('5-Proyección inversiones'!BH$3-'3- Datos generales'!$B$4+'8 -Datos de referencia'!$B$25))),0)</f>
        <v>0</v>
      </c>
      <c r="BI61" s="20">
        <f>IF(AB61&gt;0,$N61*((1+'3- Datos generales'!$B$5)^(BI$3-'3- Datos generales'!$B$4))*(AB61*((1+'3- Datos generales'!$B$11)^('5-Proyección inversiones'!BI$3-'3- Datos generales'!$B$4+'8 -Datos de referencia'!$B$25))),0)</f>
        <v>0</v>
      </c>
      <c r="BJ61" s="20">
        <f>IF(AC61&gt;0,$N61*((1+'3- Datos generales'!$B$5)^(BJ$3-'3- Datos generales'!$B$4))*(AC61*((1+'3- Datos generales'!$B$11)^('5-Proyección inversiones'!BJ$3-'3- Datos generales'!$B$4+'8 -Datos de referencia'!$B$25))),0)</f>
        <v>0</v>
      </c>
      <c r="BK61" s="20">
        <f>IF(AD61&gt;0,$N61*((1+'3- Datos generales'!$B$5)^(BK$3-'3- Datos generales'!$B$4))*(AD61*((1+'3- Datos generales'!$B$11)^('5-Proyección inversiones'!BK$3-'3- Datos generales'!$B$4+'8 -Datos de referencia'!$B$25))),0)</f>
        <v>0</v>
      </c>
      <c r="BL61" s="20">
        <f>IF(AE61&gt;0,$N61*((1+'3- Datos generales'!$B$5)^(BL$3-'3- Datos generales'!$B$4))*(AE61*((1+'3- Datos generales'!$B$11)^('5-Proyección inversiones'!BL$3-'3- Datos generales'!$B$4+'8 -Datos de referencia'!$B$25))),0)</f>
        <v>0</v>
      </c>
      <c r="BM61" s="20">
        <f>IF(AF61&gt;0,$N61*((1+'3- Datos generales'!$B$5)^(BM$3-'3- Datos generales'!$B$4))*(AF61*((1+'3- Datos generales'!$B$11)^('5-Proyección inversiones'!BM$3-'3- Datos generales'!$B$4+'8 -Datos de referencia'!$B$25))),0)</f>
        <v>0</v>
      </c>
      <c r="BN61" s="20">
        <f>IF(AG61&gt;0,$N61*((1+'3- Datos generales'!$B$5)^(BN$3-'3- Datos generales'!$B$4))*(AG61*((1+'3- Datos generales'!$B$11)^('5-Proyección inversiones'!BN$3-'3- Datos generales'!$B$4+'8 -Datos de referencia'!$B$25))),0)</f>
        <v>0</v>
      </c>
      <c r="BO61" s="20">
        <f>IF(AH61&gt;0,$N61*((1+'3- Datos generales'!$B$5)^(BO$3-'3- Datos generales'!$B$4))*(AH61*((1+'3- Datos generales'!$B$11)^('5-Proyección inversiones'!BO$3-'3- Datos generales'!$B$4+'8 -Datos de referencia'!$B$25))),0)</f>
        <v>0</v>
      </c>
      <c r="BP61" s="20">
        <f>IF(AI61&gt;0,$N61*((1+'3- Datos generales'!$B$5)^(BP$3-'3- Datos generales'!$B$4))*(AI61*((1+'3- Datos generales'!$B$11)^('5-Proyección inversiones'!BP$3-'3- Datos generales'!$B$4+'8 -Datos de referencia'!$B$25))),0)</f>
        <v>0</v>
      </c>
      <c r="BQ61" s="20">
        <f>IF(AJ61&gt;0,$N61*((1+'3- Datos generales'!$B$5)^(BQ$3-'3- Datos generales'!$B$4))*(AJ61*((1+'3- Datos generales'!$B$11)^('5-Proyección inversiones'!BQ$3-'3- Datos generales'!$B$4+'8 -Datos de referencia'!$B$25))),0)</f>
        <v>0</v>
      </c>
      <c r="BR61" s="155">
        <f>IF(AK61&gt;0,$N61*((1+'3- Datos generales'!$B$5)^(BR$3-'3- Datos generales'!$B$4))*(AK61*((1+'3- Datos generales'!$B$11)^('5-Proyección inversiones'!BR$3-'3- Datos generales'!$B$4+'8 -Datos de referencia'!$B$25))),0)</f>
        <v>0</v>
      </c>
      <c r="BS61" s="23">
        <f>IF(AL61&gt;0,AL61*($O61*(1+'3- Datos generales'!$B$5)^(BH$3-'3- Datos generales'!$B$4)),0)</f>
        <v>0</v>
      </c>
      <c r="BT61" s="20">
        <f>IF(AM61&gt;0,AM61*($O61*(1+'3- Datos generales'!$B$5)^(BT$3-'3- Datos generales'!$B$4)),0)</f>
        <v>0</v>
      </c>
      <c r="BU61" s="20">
        <f>IF(AN61&gt;0,AN61*($O61*(1+'3- Datos generales'!$B$5)^(BU$3-'3- Datos generales'!$B$4)),0)</f>
        <v>0</v>
      </c>
      <c r="BV61" s="20">
        <f>IF(AO61&gt;0,AO61*($O61*(1+'3- Datos generales'!$B$5)^(BV$3-'3- Datos generales'!$B$4)),0)</f>
        <v>0</v>
      </c>
      <c r="BW61" s="20">
        <f>IF(AP61&gt;0,AP61*($O61*(1+'3- Datos generales'!$B$5)^(BW$3-'3- Datos generales'!$B$4)),0)</f>
        <v>0</v>
      </c>
      <c r="BX61" s="20">
        <f>IF(AQ61&gt;0,AQ61*($O61*(1+'3- Datos generales'!$B$5)^(BX$3-'3- Datos generales'!$B$4)),0)</f>
        <v>0</v>
      </c>
      <c r="BY61" s="20">
        <f>IF(AR61&gt;0,AR61*($O61*(1+'3- Datos generales'!$B$5)^(BY$3-'3- Datos generales'!$B$4)),0)</f>
        <v>0</v>
      </c>
      <c r="BZ61" s="20">
        <f>IF(AS61&gt;0,AS61*($O61*(1+'3- Datos generales'!$B$5)^(BZ$3-'3- Datos generales'!$B$4)),0)</f>
        <v>0</v>
      </c>
      <c r="CA61" s="20">
        <f>IF(AT61&gt;0,AT61*($O61*(1+'3- Datos generales'!$B$5)^(CA$3-'3- Datos generales'!$B$4)),0)</f>
        <v>0</v>
      </c>
      <c r="CB61" s="20">
        <f>IF(AU61&gt;0,AU61*($O61*(1+'3- Datos generales'!$B$5)^(CB$3-'3- Datos generales'!$B$4)),0)</f>
        <v>0</v>
      </c>
      <c r="CC61" s="155">
        <f>IF(AV61&gt;0,AV61*($O61*(1+'3- Datos generales'!$B$5)^(CC$3-'3- Datos generales'!$B$4)),0)</f>
        <v>0</v>
      </c>
    </row>
    <row r="62" spans="1:81" x14ac:dyDescent="0.25">
      <c r="A62" s="38"/>
      <c r="B62" s="14"/>
      <c r="C62" s="14">
        <f>'4-Registro de activos'!C62</f>
        <v>0</v>
      </c>
      <c r="D62" s="14">
        <f>'4-Registro de activos'!D62</f>
        <v>0</v>
      </c>
      <c r="E62" s="14">
        <f>'4-Registro de activos'!E62</f>
        <v>0</v>
      </c>
      <c r="F62" s="14">
        <f>'4-Registro de activos'!F62</f>
        <v>0</v>
      </c>
      <c r="G62" s="14">
        <f>'4-Registro de activos'!G62</f>
        <v>0</v>
      </c>
      <c r="H62" s="26">
        <f>'4-Registro de activos'!H62</f>
        <v>0</v>
      </c>
      <c r="I62" s="15" t="str">
        <f>'4-Registro de activos'!AV62</f>
        <v>n/a</v>
      </c>
      <c r="J62" s="14" t="str">
        <f>'4-Registro de activos'!AW62</f>
        <v>Bajo Riesgo</v>
      </c>
      <c r="K62" s="14" t="str">
        <f>'4-Registro de activos'!AX62</f>
        <v>n/a</v>
      </c>
      <c r="L62" s="14" t="str">
        <f>'4-Registro de activos'!AY62</f>
        <v>n/a</v>
      </c>
      <c r="M62" s="66">
        <f>IF('4-Registro de activos'!K62="Sistema no mejorado",AVERAGE('3- Datos generales'!$D$20:$D$21),0)</f>
        <v>0</v>
      </c>
      <c r="N62" s="20" t="str">
        <f>IF('4-Registro de activos'!K62="Sistema no mejorado",0,IF('4-Registro de activos'!I62="sin dato","n/a",IF('4-Registro de activos'!I62="otro","n/a",VLOOKUP('4-Registro de activos'!I62,'3- Datos generales'!$A$23:$D$24,4,0))))</f>
        <v>n/a</v>
      </c>
      <c r="O62" s="155" t="str">
        <f>IF('4-Registro de activos'!K62="Sistema no mejorado",0,IF('4-Registro de activos'!I62="sin dato","n/a",IF('4-Registro de activos'!I62="otro","n/a",VLOOKUP('4-Registro de activos'!I62,'3- Datos generales'!$A$26:$D$27,4,0))))</f>
        <v>n/a</v>
      </c>
      <c r="P62" s="22">
        <f>IF('4-Registro de activos'!$AY62="Nueva Construccion",ROUNDUP(('4-Registro de activos'!$G62*'3- Datos generales'!$B$12*(1+'3- Datos generales'!$B$11)^(P$3-'3- Datos generales'!$B$4)),0),0)</f>
        <v>0</v>
      </c>
      <c r="Q62" s="21">
        <f>IF('4-Registro de activos'!$AY62="Nueva Construccion",IF($P62&gt;0,0,ROUNDUP(('4-Registro de activos'!$G62*'3- Datos generales'!$B$12*(1+'3- Datos generales'!$B$11)^(Q$3-'3- Datos generales'!$B$4)),0)),0)</f>
        <v>0</v>
      </c>
      <c r="R62" s="21">
        <f>IF('4-Registro de activos'!$AY62="Nueva Construccion",IF($P62&gt;0,0,ROUNDUP(('4-Registro de activos'!$G62*'3- Datos generales'!$B$12*(1+'3- Datos generales'!$B$11)^(R$3-'3- Datos generales'!$B$4)),0)),0)</f>
        <v>0</v>
      </c>
      <c r="S62" s="21">
        <f>IF('4-Registro de activos'!$AY62="Nueva Construccion",IF($P62&gt;0,0,ROUNDUP(('4-Registro de activos'!$G62*'3- Datos generales'!$B$12*(1+'3- Datos generales'!$B$11)^(S$3-'3- Datos generales'!$B$4)),0)),0)</f>
        <v>0</v>
      </c>
      <c r="T62" s="21">
        <f>IF('4-Registro de activos'!$AY62="Nueva Construccion",IF($P62&gt;0,0,ROUNDUP(('4-Registro de activos'!$G62*'3- Datos generales'!$B$12*(1+'3- Datos generales'!$B$11)^(T$3-'3- Datos generales'!$B$4)),0)),0)</f>
        <v>0</v>
      </c>
      <c r="U62" s="21">
        <f>IF('4-Registro de activos'!$AY62="Nueva Construccion",IF($P62&gt;0,0,ROUNDUP(('4-Registro de activos'!$G62*'3- Datos generales'!$B$12*(1+'3- Datos generales'!$B$11)^(U$3-'3- Datos generales'!$B$4)),0)),0)</f>
        <v>0</v>
      </c>
      <c r="V62" s="21">
        <f>IF('4-Registro de activos'!$AY62="Nueva Construccion",IF($P62&gt;0,0,ROUNDUP(('4-Registro de activos'!$G62*'3- Datos generales'!$B$12*(1+'3- Datos generales'!$B$11)^(V$3-'3- Datos generales'!$B$4)),0)),0)</f>
        <v>0</v>
      </c>
      <c r="W62" s="21">
        <f>IF('4-Registro de activos'!$AY62="Nueva Construccion",IF($P62&gt;0,0,ROUNDUP(('4-Registro de activos'!$G62*'3- Datos generales'!$B$12*(1+'3- Datos generales'!$B$11)^(W$3-'3- Datos generales'!$B$4)),0)),0)</f>
        <v>0</v>
      </c>
      <c r="X62" s="21">
        <f>IF('4-Registro de activos'!$AY62="Nueva Construccion",IF($P62&gt;0,0,ROUNDUP(('4-Registro de activos'!$G62*'3- Datos generales'!$B$12*(1+'3- Datos generales'!$B$11)^(X$3-'3- Datos generales'!$B$4)),0)),0)</f>
        <v>0</v>
      </c>
      <c r="Y62" s="21">
        <f>IF('4-Registro de activos'!$AY62="Nueva Construccion",IF($P62&gt;0,0,ROUNDUP(('4-Registro de activos'!$G62*'3- Datos generales'!$B$12*(1+'3- Datos generales'!$B$11)^(Y$3-'3- Datos generales'!$B$4)),0)),0)</f>
        <v>0</v>
      </c>
      <c r="Z62" s="159">
        <f>IF('4-Registro de activos'!$AY62="Nueva Construccion",IF($P62&gt;0,0,ROUNDUP(('4-Registro de activos'!$G62*'3- Datos generales'!$B$12*(1+'3- Datos generales'!$B$11)^(Z$3-'3- Datos generales'!$B$4)),0)),0)</f>
        <v>0</v>
      </c>
      <c r="AA62" s="22">
        <f>IF('4-Registro de activos'!$AV62&lt;=(AA$3-'3- Datos generales'!$B$4),ROUNDUP(('4-Registro de activos'!$G62*'3- Datos generales'!$B$12*(1+'3- Datos generales'!$B$11)^(AA$3-'3- Datos generales'!$B$4)),0),0)</f>
        <v>0</v>
      </c>
      <c r="AB62" s="21">
        <f>IF('4-Registro de activos'!$AV62=(AB$3-'3- Datos generales'!$B$4),ROUNDUP(('4-Registro de activos'!$G62*'3- Datos generales'!$B$12*(1+'3- Datos generales'!$B$11)^(AB$3-'3- Datos generales'!$B$4)),0),0)</f>
        <v>0</v>
      </c>
      <c r="AC62" s="21">
        <f>IF('4-Registro de activos'!$AV62=(AC$3-'3- Datos generales'!$B$4),ROUNDUP(('4-Registro de activos'!$G62*'3- Datos generales'!$B$12*(1+'3- Datos generales'!$B$11)^(AC$3-'3- Datos generales'!$B$4)),0),0)</f>
        <v>0</v>
      </c>
      <c r="AD62" s="21">
        <f>IF('4-Registro de activos'!$AV62=(AD$3-'3- Datos generales'!$B$4),ROUNDUP(('4-Registro de activos'!$G62*'3- Datos generales'!$B$12*(1+'3- Datos generales'!$B$11)^(AD$3-'3- Datos generales'!$B$4)),0),0)</f>
        <v>0</v>
      </c>
      <c r="AE62" s="21">
        <f>IF('4-Registro de activos'!$AV62=(AE$3-'3- Datos generales'!$B$4),ROUNDUP(('4-Registro de activos'!$G62*'3- Datos generales'!$B$12*(1+'3- Datos generales'!$B$11)^(AE$3-'3- Datos generales'!$B$4)),0),0)</f>
        <v>0</v>
      </c>
      <c r="AF62" s="21">
        <f>IF('4-Registro de activos'!$AV62=(AF$3-'3- Datos generales'!$B$4),ROUNDUP(('4-Registro de activos'!$G62*'3- Datos generales'!$B$12*(1+'3- Datos generales'!$B$11)^(AF$3-'3- Datos generales'!$B$4)),0),0)</f>
        <v>0</v>
      </c>
      <c r="AG62" s="21">
        <f>IF('4-Registro de activos'!$AV62=(AG$3-'3- Datos generales'!$B$4),ROUNDUP(('4-Registro de activos'!$G62*'3- Datos generales'!$B$12*(1+'3- Datos generales'!$B$11)^(AG$3-'3- Datos generales'!$B$4)),0),0)</f>
        <v>0</v>
      </c>
      <c r="AH62" s="21">
        <f>IF('4-Registro de activos'!$AV62=(AH$3-'3- Datos generales'!$B$4),ROUNDUP(('4-Registro de activos'!$G62*'3- Datos generales'!$B$12*(1+'3- Datos generales'!$B$11)^(AH$3-'3- Datos generales'!$B$4)),0),0)</f>
        <v>0</v>
      </c>
      <c r="AI62" s="21">
        <f>IF('4-Registro de activos'!$AV62=(AI$3-'3- Datos generales'!$B$4),ROUNDUP(('4-Registro de activos'!$G62*'3- Datos generales'!$B$12*(1+'3- Datos generales'!$B$11)^(AI$3-'3- Datos generales'!$B$4)),0),0)</f>
        <v>0</v>
      </c>
      <c r="AJ62" s="21">
        <f>IF('4-Registro de activos'!$AV62=(AJ$3-'3- Datos generales'!$B$4),ROUNDUP(('4-Registro de activos'!$G62*'3- Datos generales'!$B$12*(1+'3- Datos generales'!$B$11)^(AJ$3-'3- Datos generales'!$B$4)),0),0)</f>
        <v>0</v>
      </c>
      <c r="AK62" s="159">
        <f>IF('4-Registro de activos'!$AV62=(AK$3-'3- Datos generales'!$B$4),ROUNDUP(('4-Registro de activos'!$G62*'3- Datos generales'!$B$12*(1+'3- Datos generales'!$B$11)^(AK$3-'3- Datos generales'!$B$4)),0),0)</f>
        <v>0</v>
      </c>
      <c r="AL62" s="22">
        <f>IF('4-Registro de activos'!$AV62&lt;=(AL$3-'3- Datos generales'!$B$4),ROUNDUP((('4-Registro de activos'!$H62*'3- Datos generales'!$B$12)*((1+'3- Datos generales'!$B$11)^(AL$3-'3- Datos generales'!$B$4+'8 -Datos de referencia'!$B$25))),0),0)</f>
        <v>0</v>
      </c>
      <c r="AM62" s="21">
        <f>IF('4-Registro de activos'!$AV62=(AM$3-'3- Datos generales'!$B$4),ROUNDUP((('4-Registro de activos'!$H62*'3- Datos generales'!$B$12)*((1+'3- Datos generales'!$B$11)^(AM$3-'3- Datos generales'!$B$4+'8 -Datos de referencia'!$B$25))),0),0)</f>
        <v>0</v>
      </c>
      <c r="AN62" s="21">
        <f>IF('4-Registro de activos'!$AV62=(AN$3-'3- Datos generales'!$B$4),ROUNDUP((('4-Registro de activos'!$H62*'3- Datos generales'!$B$12)*((1+'3- Datos generales'!$B$11)^(AN$3-'3- Datos generales'!$B$4+'8 -Datos de referencia'!$B$25))),0),0)</f>
        <v>0</v>
      </c>
      <c r="AO62" s="21">
        <f>IF('4-Registro de activos'!$AV62=(AO$3-'3- Datos generales'!$B$4),ROUNDUP((('4-Registro de activos'!$H62*'3- Datos generales'!$B$12)*((1+'3- Datos generales'!$B$11)^(AO$3-'3- Datos generales'!$B$4+'8 -Datos de referencia'!$B$25))),0),0)</f>
        <v>0</v>
      </c>
      <c r="AP62" s="21">
        <f>IF('4-Registro de activos'!$AV62=(AP$3-'3- Datos generales'!$B$4),ROUNDUP((('4-Registro de activos'!$H62*'3- Datos generales'!$B$12)*((1+'3- Datos generales'!$B$11)^(AP$3-'3- Datos generales'!$B$4+'8 -Datos de referencia'!$B$25))),0),0)</f>
        <v>0</v>
      </c>
      <c r="AQ62" s="21">
        <f>IF('4-Registro de activos'!$AV62=(AQ$3-'3- Datos generales'!$B$4),ROUNDUP((('4-Registro de activos'!$H62*'3- Datos generales'!$B$12)*((1+'3- Datos generales'!$B$11)^(AQ$3-'3- Datos generales'!$B$4+'8 -Datos de referencia'!$B$25))),0),0)</f>
        <v>0</v>
      </c>
      <c r="AR62" s="21">
        <f>IF('4-Registro de activos'!$AV62=(AR$3-'3- Datos generales'!$B$4),ROUNDUP((('4-Registro de activos'!$H62*'3- Datos generales'!$B$12)*((1+'3- Datos generales'!$B$11)^(AR$3-'3- Datos generales'!$B$4+'8 -Datos de referencia'!$B$25))),0),0)</f>
        <v>0</v>
      </c>
      <c r="AS62" s="21">
        <f>IF('4-Registro de activos'!$AV62=(AS$3-'3- Datos generales'!$B$4),ROUNDUP((('4-Registro de activos'!$H62*'3- Datos generales'!$B$12)*((1+'3- Datos generales'!$B$11)^(AS$3-'3- Datos generales'!$B$4+'8 -Datos de referencia'!$B$25))),0),0)</f>
        <v>0</v>
      </c>
      <c r="AT62" s="21">
        <f>IF('4-Registro de activos'!$AV62=(AT$3-'3- Datos generales'!$B$4),ROUNDUP((('4-Registro de activos'!$H62*'3- Datos generales'!$B$12)*((1+'3- Datos generales'!$B$11)^(AT$3-'3- Datos generales'!$B$4+'8 -Datos de referencia'!$B$25))),0),0)</f>
        <v>0</v>
      </c>
      <c r="AU62" s="21">
        <f>IF('4-Registro de activos'!$AV62=(AU$3-'3- Datos generales'!$B$4),ROUNDUP((('4-Registro de activos'!$H62*'3- Datos generales'!$B$12)*((1+'3- Datos generales'!$B$11)^(AU$3-'3- Datos generales'!$B$4+'8 -Datos de referencia'!$B$25))),0),0)</f>
        <v>0</v>
      </c>
      <c r="AV62" s="159">
        <f>IF('4-Registro de activos'!$AV62=(AV$3-'3- Datos generales'!$B$4),ROUNDUP((('4-Registro de activos'!$H62*'3- Datos generales'!$B$12)*((1+'3- Datos generales'!$B$11)^(AV$3-'3- Datos generales'!$B$4+'8 -Datos de referencia'!$B$25))),0),0)</f>
        <v>0</v>
      </c>
      <c r="AW62" s="23">
        <f>IF(P62&gt;0,($M62*(1+'3- Datos generales'!$B$5)^('5-Proyección inversiones'!AW$3-'3- Datos generales'!$B$4))*(P62*((1+'3- Datos generales'!$B$11)^(AW$3-'3- Datos generales'!$B$4+'8 -Datos de referencia'!$B$25))),0)</f>
        <v>0</v>
      </c>
      <c r="AX62" s="20">
        <f>IF(Q62&gt;0,($M62*(1+'3- Datos generales'!$B$5)^(AX$3-'3- Datos generales'!$B$4))*(Q62*((1+'3- Datos generales'!$B$11)^('5-Proyección inversiones'!AX$3-'3- Datos generales'!$B$4+'8 -Datos de referencia'!$B$25))),0)</f>
        <v>0</v>
      </c>
      <c r="AY62" s="20">
        <f>IF(R62&gt;0,($M62*(1+'3- Datos generales'!$B$5)^(AY$3-'3- Datos generales'!$B$4))*(R62*((1+'3- Datos generales'!$B$11)^('5-Proyección inversiones'!AY$3-'3- Datos generales'!$B$4+'8 -Datos de referencia'!$B$25))),0)</f>
        <v>0</v>
      </c>
      <c r="AZ62" s="20">
        <f>IF(S62&gt;0,($M62*(1+'3- Datos generales'!$B$5)^(AZ$3-'3- Datos generales'!$B$4))*(S62*((1+'3- Datos generales'!$B$11)^('5-Proyección inversiones'!AZ$3-'3- Datos generales'!$B$4+'8 -Datos de referencia'!$B$25))),0)</f>
        <v>0</v>
      </c>
      <c r="BA62" s="20">
        <f>IF(T62&gt;0,($M62*(1+'3- Datos generales'!$B$5)^(BA$3-'3- Datos generales'!$B$4))*(T62*((1+'3- Datos generales'!$B$11)^('5-Proyección inversiones'!BA$3-'3- Datos generales'!$B$4+'8 -Datos de referencia'!$B$25))),0)</f>
        <v>0</v>
      </c>
      <c r="BB62" s="20">
        <f>IF(U62&gt;0,($M62*(1+'3- Datos generales'!$B$5)^(BB$3-'3- Datos generales'!$B$4))*(U62*((1+'3- Datos generales'!$B$11)^('5-Proyección inversiones'!BB$3-'3- Datos generales'!$B$4+'8 -Datos de referencia'!$B$25))),0)</f>
        <v>0</v>
      </c>
      <c r="BC62" s="20">
        <f>IF(V62&gt;0,($M62*(1+'3- Datos generales'!$B$5)^(BC$3-'3- Datos generales'!$B$4))*(V62*((1+'3- Datos generales'!$B$11)^('5-Proyección inversiones'!BC$3-'3- Datos generales'!$B$4+'8 -Datos de referencia'!$B$25))),0)</f>
        <v>0</v>
      </c>
      <c r="BD62" s="20">
        <f>IF(W62&gt;0,($M62*(1+'3- Datos generales'!$B$5)^(BD$3-'3- Datos generales'!$B$4))*(W62*((1+'3- Datos generales'!$B$11)^('5-Proyección inversiones'!BD$3-'3- Datos generales'!$B$4+'8 -Datos de referencia'!$B$25))),0)</f>
        <v>0</v>
      </c>
      <c r="BE62" s="20">
        <f>IF(X62&gt;0,($M62*(1+'3- Datos generales'!$B$5)^(BE$3-'3- Datos generales'!$B$4))*(X62*((1+'3- Datos generales'!$B$11)^('5-Proyección inversiones'!BE$3-'3- Datos generales'!$B$4+'8 -Datos de referencia'!$B$25))),0)</f>
        <v>0</v>
      </c>
      <c r="BF62" s="20">
        <f>IF(Y62&gt;0,($M62*(1+'3- Datos generales'!$B$5)^(BF$3-'3- Datos generales'!$B$4))*(Y62*((1+'3- Datos generales'!$B$11)^('5-Proyección inversiones'!BF$3-'3- Datos generales'!$B$4+'8 -Datos de referencia'!$B$25))),0)</f>
        <v>0</v>
      </c>
      <c r="BG62" s="155">
        <f>IF(Z62&gt;0,($M62*(1+'3- Datos generales'!$B$5)^(BG$3-'3- Datos generales'!$B$4))*(Z62*((1+'3- Datos generales'!$B$11)^('5-Proyección inversiones'!BG$3-'3- Datos generales'!$B$4+'8 -Datos de referencia'!$B$25))),0)</f>
        <v>0</v>
      </c>
      <c r="BH62" s="23">
        <f>IF(AA62&gt;0,($N62*(1+'3- Datos generales'!$B$5)^(BH$3-'3- Datos generales'!$B$4))*(AA62*((1+'3- Datos generales'!$B$11)^('5-Proyección inversiones'!BH$3-'3- Datos generales'!$B$4+'8 -Datos de referencia'!$B$25))),0)</f>
        <v>0</v>
      </c>
      <c r="BI62" s="20">
        <f>IF(AB62&gt;0,$N62*((1+'3- Datos generales'!$B$5)^(BI$3-'3- Datos generales'!$B$4))*(AB62*((1+'3- Datos generales'!$B$11)^('5-Proyección inversiones'!BI$3-'3- Datos generales'!$B$4+'8 -Datos de referencia'!$B$25))),0)</f>
        <v>0</v>
      </c>
      <c r="BJ62" s="20">
        <f>IF(AC62&gt;0,$N62*((1+'3- Datos generales'!$B$5)^(BJ$3-'3- Datos generales'!$B$4))*(AC62*((1+'3- Datos generales'!$B$11)^('5-Proyección inversiones'!BJ$3-'3- Datos generales'!$B$4+'8 -Datos de referencia'!$B$25))),0)</f>
        <v>0</v>
      </c>
      <c r="BK62" s="20">
        <f>IF(AD62&gt;0,$N62*((1+'3- Datos generales'!$B$5)^(BK$3-'3- Datos generales'!$B$4))*(AD62*((1+'3- Datos generales'!$B$11)^('5-Proyección inversiones'!BK$3-'3- Datos generales'!$B$4+'8 -Datos de referencia'!$B$25))),0)</f>
        <v>0</v>
      </c>
      <c r="BL62" s="20">
        <f>IF(AE62&gt;0,$N62*((1+'3- Datos generales'!$B$5)^(BL$3-'3- Datos generales'!$B$4))*(AE62*((1+'3- Datos generales'!$B$11)^('5-Proyección inversiones'!BL$3-'3- Datos generales'!$B$4+'8 -Datos de referencia'!$B$25))),0)</f>
        <v>0</v>
      </c>
      <c r="BM62" s="20">
        <f>IF(AF62&gt;0,$N62*((1+'3- Datos generales'!$B$5)^(BM$3-'3- Datos generales'!$B$4))*(AF62*((1+'3- Datos generales'!$B$11)^('5-Proyección inversiones'!BM$3-'3- Datos generales'!$B$4+'8 -Datos de referencia'!$B$25))),0)</f>
        <v>0</v>
      </c>
      <c r="BN62" s="20">
        <f>IF(AG62&gt;0,$N62*((1+'3- Datos generales'!$B$5)^(BN$3-'3- Datos generales'!$B$4))*(AG62*((1+'3- Datos generales'!$B$11)^('5-Proyección inversiones'!BN$3-'3- Datos generales'!$B$4+'8 -Datos de referencia'!$B$25))),0)</f>
        <v>0</v>
      </c>
      <c r="BO62" s="20">
        <f>IF(AH62&gt;0,$N62*((1+'3- Datos generales'!$B$5)^(BO$3-'3- Datos generales'!$B$4))*(AH62*((1+'3- Datos generales'!$B$11)^('5-Proyección inversiones'!BO$3-'3- Datos generales'!$B$4+'8 -Datos de referencia'!$B$25))),0)</f>
        <v>0</v>
      </c>
      <c r="BP62" s="20">
        <f>IF(AI62&gt;0,$N62*((1+'3- Datos generales'!$B$5)^(BP$3-'3- Datos generales'!$B$4))*(AI62*((1+'3- Datos generales'!$B$11)^('5-Proyección inversiones'!BP$3-'3- Datos generales'!$B$4+'8 -Datos de referencia'!$B$25))),0)</f>
        <v>0</v>
      </c>
      <c r="BQ62" s="20">
        <f>IF(AJ62&gt;0,$N62*((1+'3- Datos generales'!$B$5)^(BQ$3-'3- Datos generales'!$B$4))*(AJ62*((1+'3- Datos generales'!$B$11)^('5-Proyección inversiones'!BQ$3-'3- Datos generales'!$B$4+'8 -Datos de referencia'!$B$25))),0)</f>
        <v>0</v>
      </c>
      <c r="BR62" s="155">
        <f>IF(AK62&gt;0,$N62*((1+'3- Datos generales'!$B$5)^(BR$3-'3- Datos generales'!$B$4))*(AK62*((1+'3- Datos generales'!$B$11)^('5-Proyección inversiones'!BR$3-'3- Datos generales'!$B$4+'8 -Datos de referencia'!$B$25))),0)</f>
        <v>0</v>
      </c>
      <c r="BS62" s="23">
        <f>IF(AL62&gt;0,AL62*($O62*(1+'3- Datos generales'!$B$5)^(BH$3-'3- Datos generales'!$B$4)),0)</f>
        <v>0</v>
      </c>
      <c r="BT62" s="20">
        <f>IF(AM62&gt;0,AM62*($O62*(1+'3- Datos generales'!$B$5)^(BT$3-'3- Datos generales'!$B$4)),0)</f>
        <v>0</v>
      </c>
      <c r="BU62" s="20">
        <f>IF(AN62&gt;0,AN62*($O62*(1+'3- Datos generales'!$B$5)^(BU$3-'3- Datos generales'!$B$4)),0)</f>
        <v>0</v>
      </c>
      <c r="BV62" s="20">
        <f>IF(AO62&gt;0,AO62*($O62*(1+'3- Datos generales'!$B$5)^(BV$3-'3- Datos generales'!$B$4)),0)</f>
        <v>0</v>
      </c>
      <c r="BW62" s="20">
        <f>IF(AP62&gt;0,AP62*($O62*(1+'3- Datos generales'!$B$5)^(BW$3-'3- Datos generales'!$B$4)),0)</f>
        <v>0</v>
      </c>
      <c r="BX62" s="20">
        <f>IF(AQ62&gt;0,AQ62*($O62*(1+'3- Datos generales'!$B$5)^(BX$3-'3- Datos generales'!$B$4)),0)</f>
        <v>0</v>
      </c>
      <c r="BY62" s="20">
        <f>IF(AR62&gt;0,AR62*($O62*(1+'3- Datos generales'!$B$5)^(BY$3-'3- Datos generales'!$B$4)),0)</f>
        <v>0</v>
      </c>
      <c r="BZ62" s="20">
        <f>IF(AS62&gt;0,AS62*($O62*(1+'3- Datos generales'!$B$5)^(BZ$3-'3- Datos generales'!$B$4)),0)</f>
        <v>0</v>
      </c>
      <c r="CA62" s="20">
        <f>IF(AT62&gt;0,AT62*($O62*(1+'3- Datos generales'!$B$5)^(CA$3-'3- Datos generales'!$B$4)),0)</f>
        <v>0</v>
      </c>
      <c r="CB62" s="20">
        <f>IF(AU62&gt;0,AU62*($O62*(1+'3- Datos generales'!$B$5)^(CB$3-'3- Datos generales'!$B$4)),0)</f>
        <v>0</v>
      </c>
      <c r="CC62" s="155">
        <f>IF(AV62&gt;0,AV62*($O62*(1+'3- Datos generales'!$B$5)^(CC$3-'3- Datos generales'!$B$4)),0)</f>
        <v>0</v>
      </c>
    </row>
    <row r="63" spans="1:81" x14ac:dyDescent="0.25">
      <c r="A63" s="38"/>
      <c r="B63" s="14"/>
      <c r="C63" s="14">
        <f>'4-Registro de activos'!C63</f>
        <v>0</v>
      </c>
      <c r="D63" s="14">
        <f>'4-Registro de activos'!D63</f>
        <v>0</v>
      </c>
      <c r="E63" s="14">
        <f>'4-Registro de activos'!E63</f>
        <v>0</v>
      </c>
      <c r="F63" s="14">
        <f>'4-Registro de activos'!F63</f>
        <v>0</v>
      </c>
      <c r="G63" s="14">
        <f>'4-Registro de activos'!G63</f>
        <v>0</v>
      </c>
      <c r="H63" s="26">
        <f>'4-Registro de activos'!H63</f>
        <v>0</v>
      </c>
      <c r="I63" s="15" t="str">
        <f>'4-Registro de activos'!AV63</f>
        <v>n/a</v>
      </c>
      <c r="J63" s="14" t="str">
        <f>'4-Registro de activos'!AW63</f>
        <v>Bajo Riesgo</v>
      </c>
      <c r="K63" s="14" t="str">
        <f>'4-Registro de activos'!AX63</f>
        <v>n/a</v>
      </c>
      <c r="L63" s="14" t="str">
        <f>'4-Registro de activos'!AY63</f>
        <v>n/a</v>
      </c>
      <c r="M63" s="66">
        <f>IF('4-Registro de activos'!K63="Sistema no mejorado",AVERAGE('3- Datos generales'!$D$20:$D$21),0)</f>
        <v>0</v>
      </c>
      <c r="N63" s="20" t="str">
        <f>IF('4-Registro de activos'!K63="Sistema no mejorado",0,IF('4-Registro de activos'!I63="sin dato","n/a",IF('4-Registro de activos'!I63="otro","n/a",VLOOKUP('4-Registro de activos'!I63,'3- Datos generales'!$A$23:$D$24,4,0))))</f>
        <v>n/a</v>
      </c>
      <c r="O63" s="155" t="str">
        <f>IF('4-Registro de activos'!K63="Sistema no mejorado",0,IF('4-Registro de activos'!I63="sin dato","n/a",IF('4-Registro de activos'!I63="otro","n/a",VLOOKUP('4-Registro de activos'!I63,'3- Datos generales'!$A$26:$D$27,4,0))))</f>
        <v>n/a</v>
      </c>
      <c r="P63" s="22">
        <f>IF('4-Registro de activos'!$AY63="Nueva Construccion",ROUNDUP(('4-Registro de activos'!$G63*'3- Datos generales'!$B$12*(1+'3- Datos generales'!$B$11)^(P$3-'3- Datos generales'!$B$4)),0),0)</f>
        <v>0</v>
      </c>
      <c r="Q63" s="21">
        <f>IF('4-Registro de activos'!$AY63="Nueva Construccion",IF($P63&gt;0,0,ROUNDUP(('4-Registro de activos'!$G63*'3- Datos generales'!$B$12*(1+'3- Datos generales'!$B$11)^(Q$3-'3- Datos generales'!$B$4)),0)),0)</f>
        <v>0</v>
      </c>
      <c r="R63" s="21">
        <f>IF('4-Registro de activos'!$AY63="Nueva Construccion",IF($P63&gt;0,0,ROUNDUP(('4-Registro de activos'!$G63*'3- Datos generales'!$B$12*(1+'3- Datos generales'!$B$11)^(R$3-'3- Datos generales'!$B$4)),0)),0)</f>
        <v>0</v>
      </c>
      <c r="S63" s="21">
        <f>IF('4-Registro de activos'!$AY63="Nueva Construccion",IF($P63&gt;0,0,ROUNDUP(('4-Registro de activos'!$G63*'3- Datos generales'!$B$12*(1+'3- Datos generales'!$B$11)^(S$3-'3- Datos generales'!$B$4)),0)),0)</f>
        <v>0</v>
      </c>
      <c r="T63" s="21">
        <f>IF('4-Registro de activos'!$AY63="Nueva Construccion",IF($P63&gt;0,0,ROUNDUP(('4-Registro de activos'!$G63*'3- Datos generales'!$B$12*(1+'3- Datos generales'!$B$11)^(T$3-'3- Datos generales'!$B$4)),0)),0)</f>
        <v>0</v>
      </c>
      <c r="U63" s="21">
        <f>IF('4-Registro de activos'!$AY63="Nueva Construccion",IF($P63&gt;0,0,ROUNDUP(('4-Registro de activos'!$G63*'3- Datos generales'!$B$12*(1+'3- Datos generales'!$B$11)^(U$3-'3- Datos generales'!$B$4)),0)),0)</f>
        <v>0</v>
      </c>
      <c r="V63" s="21">
        <f>IF('4-Registro de activos'!$AY63="Nueva Construccion",IF($P63&gt;0,0,ROUNDUP(('4-Registro de activos'!$G63*'3- Datos generales'!$B$12*(1+'3- Datos generales'!$B$11)^(V$3-'3- Datos generales'!$B$4)),0)),0)</f>
        <v>0</v>
      </c>
      <c r="W63" s="21">
        <f>IF('4-Registro de activos'!$AY63="Nueva Construccion",IF($P63&gt;0,0,ROUNDUP(('4-Registro de activos'!$G63*'3- Datos generales'!$B$12*(1+'3- Datos generales'!$B$11)^(W$3-'3- Datos generales'!$B$4)),0)),0)</f>
        <v>0</v>
      </c>
      <c r="X63" s="21">
        <f>IF('4-Registro de activos'!$AY63="Nueva Construccion",IF($P63&gt;0,0,ROUNDUP(('4-Registro de activos'!$G63*'3- Datos generales'!$B$12*(1+'3- Datos generales'!$B$11)^(X$3-'3- Datos generales'!$B$4)),0)),0)</f>
        <v>0</v>
      </c>
      <c r="Y63" s="21">
        <f>IF('4-Registro de activos'!$AY63="Nueva Construccion",IF($P63&gt;0,0,ROUNDUP(('4-Registro de activos'!$G63*'3- Datos generales'!$B$12*(1+'3- Datos generales'!$B$11)^(Y$3-'3- Datos generales'!$B$4)),0)),0)</f>
        <v>0</v>
      </c>
      <c r="Z63" s="159">
        <f>IF('4-Registro de activos'!$AY63="Nueva Construccion",IF($P63&gt;0,0,ROUNDUP(('4-Registro de activos'!$G63*'3- Datos generales'!$B$12*(1+'3- Datos generales'!$B$11)^(Z$3-'3- Datos generales'!$B$4)),0)),0)</f>
        <v>0</v>
      </c>
      <c r="AA63" s="22">
        <f>IF('4-Registro de activos'!$AV63&lt;=(AA$3-'3- Datos generales'!$B$4),ROUNDUP(('4-Registro de activos'!$G63*'3- Datos generales'!$B$12*(1+'3- Datos generales'!$B$11)^(AA$3-'3- Datos generales'!$B$4)),0),0)</f>
        <v>0</v>
      </c>
      <c r="AB63" s="21">
        <f>IF('4-Registro de activos'!$AV63=(AB$3-'3- Datos generales'!$B$4),ROUNDUP(('4-Registro de activos'!$G63*'3- Datos generales'!$B$12*(1+'3- Datos generales'!$B$11)^(AB$3-'3- Datos generales'!$B$4)),0),0)</f>
        <v>0</v>
      </c>
      <c r="AC63" s="21">
        <f>IF('4-Registro de activos'!$AV63=(AC$3-'3- Datos generales'!$B$4),ROUNDUP(('4-Registro de activos'!$G63*'3- Datos generales'!$B$12*(1+'3- Datos generales'!$B$11)^(AC$3-'3- Datos generales'!$B$4)),0),0)</f>
        <v>0</v>
      </c>
      <c r="AD63" s="21">
        <f>IF('4-Registro de activos'!$AV63=(AD$3-'3- Datos generales'!$B$4),ROUNDUP(('4-Registro de activos'!$G63*'3- Datos generales'!$B$12*(1+'3- Datos generales'!$B$11)^(AD$3-'3- Datos generales'!$B$4)),0),0)</f>
        <v>0</v>
      </c>
      <c r="AE63" s="21">
        <f>IF('4-Registro de activos'!$AV63=(AE$3-'3- Datos generales'!$B$4),ROUNDUP(('4-Registro de activos'!$G63*'3- Datos generales'!$B$12*(1+'3- Datos generales'!$B$11)^(AE$3-'3- Datos generales'!$B$4)),0),0)</f>
        <v>0</v>
      </c>
      <c r="AF63" s="21">
        <f>IF('4-Registro de activos'!$AV63=(AF$3-'3- Datos generales'!$B$4),ROUNDUP(('4-Registro de activos'!$G63*'3- Datos generales'!$B$12*(1+'3- Datos generales'!$B$11)^(AF$3-'3- Datos generales'!$B$4)),0),0)</f>
        <v>0</v>
      </c>
      <c r="AG63" s="21">
        <f>IF('4-Registro de activos'!$AV63=(AG$3-'3- Datos generales'!$B$4),ROUNDUP(('4-Registro de activos'!$G63*'3- Datos generales'!$B$12*(1+'3- Datos generales'!$B$11)^(AG$3-'3- Datos generales'!$B$4)),0),0)</f>
        <v>0</v>
      </c>
      <c r="AH63" s="21">
        <f>IF('4-Registro de activos'!$AV63=(AH$3-'3- Datos generales'!$B$4),ROUNDUP(('4-Registro de activos'!$G63*'3- Datos generales'!$B$12*(1+'3- Datos generales'!$B$11)^(AH$3-'3- Datos generales'!$B$4)),0),0)</f>
        <v>0</v>
      </c>
      <c r="AI63" s="21">
        <f>IF('4-Registro de activos'!$AV63=(AI$3-'3- Datos generales'!$B$4),ROUNDUP(('4-Registro de activos'!$G63*'3- Datos generales'!$B$12*(1+'3- Datos generales'!$B$11)^(AI$3-'3- Datos generales'!$B$4)),0),0)</f>
        <v>0</v>
      </c>
      <c r="AJ63" s="21">
        <f>IF('4-Registro de activos'!$AV63=(AJ$3-'3- Datos generales'!$B$4),ROUNDUP(('4-Registro de activos'!$G63*'3- Datos generales'!$B$12*(1+'3- Datos generales'!$B$11)^(AJ$3-'3- Datos generales'!$B$4)),0),0)</f>
        <v>0</v>
      </c>
      <c r="AK63" s="159">
        <f>IF('4-Registro de activos'!$AV63=(AK$3-'3- Datos generales'!$B$4),ROUNDUP(('4-Registro de activos'!$G63*'3- Datos generales'!$B$12*(1+'3- Datos generales'!$B$11)^(AK$3-'3- Datos generales'!$B$4)),0),0)</f>
        <v>0</v>
      </c>
      <c r="AL63" s="22">
        <f>IF('4-Registro de activos'!$AV63&lt;=(AL$3-'3- Datos generales'!$B$4),ROUNDUP((('4-Registro de activos'!$H63*'3- Datos generales'!$B$12)*((1+'3- Datos generales'!$B$11)^(AL$3-'3- Datos generales'!$B$4+'8 -Datos de referencia'!$B$25))),0),0)</f>
        <v>0</v>
      </c>
      <c r="AM63" s="21">
        <f>IF('4-Registro de activos'!$AV63=(AM$3-'3- Datos generales'!$B$4),ROUNDUP((('4-Registro de activos'!$H63*'3- Datos generales'!$B$12)*((1+'3- Datos generales'!$B$11)^(AM$3-'3- Datos generales'!$B$4+'8 -Datos de referencia'!$B$25))),0),0)</f>
        <v>0</v>
      </c>
      <c r="AN63" s="21">
        <f>IF('4-Registro de activos'!$AV63=(AN$3-'3- Datos generales'!$B$4),ROUNDUP((('4-Registro de activos'!$H63*'3- Datos generales'!$B$12)*((1+'3- Datos generales'!$B$11)^(AN$3-'3- Datos generales'!$B$4+'8 -Datos de referencia'!$B$25))),0),0)</f>
        <v>0</v>
      </c>
      <c r="AO63" s="21">
        <f>IF('4-Registro de activos'!$AV63=(AO$3-'3- Datos generales'!$B$4),ROUNDUP((('4-Registro de activos'!$H63*'3- Datos generales'!$B$12)*((1+'3- Datos generales'!$B$11)^(AO$3-'3- Datos generales'!$B$4+'8 -Datos de referencia'!$B$25))),0),0)</f>
        <v>0</v>
      </c>
      <c r="AP63" s="21">
        <f>IF('4-Registro de activos'!$AV63=(AP$3-'3- Datos generales'!$B$4),ROUNDUP((('4-Registro de activos'!$H63*'3- Datos generales'!$B$12)*((1+'3- Datos generales'!$B$11)^(AP$3-'3- Datos generales'!$B$4+'8 -Datos de referencia'!$B$25))),0),0)</f>
        <v>0</v>
      </c>
      <c r="AQ63" s="21">
        <f>IF('4-Registro de activos'!$AV63=(AQ$3-'3- Datos generales'!$B$4),ROUNDUP((('4-Registro de activos'!$H63*'3- Datos generales'!$B$12)*((1+'3- Datos generales'!$B$11)^(AQ$3-'3- Datos generales'!$B$4+'8 -Datos de referencia'!$B$25))),0),0)</f>
        <v>0</v>
      </c>
      <c r="AR63" s="21">
        <f>IF('4-Registro de activos'!$AV63=(AR$3-'3- Datos generales'!$B$4),ROUNDUP((('4-Registro de activos'!$H63*'3- Datos generales'!$B$12)*((1+'3- Datos generales'!$B$11)^(AR$3-'3- Datos generales'!$B$4+'8 -Datos de referencia'!$B$25))),0),0)</f>
        <v>0</v>
      </c>
      <c r="AS63" s="21">
        <f>IF('4-Registro de activos'!$AV63=(AS$3-'3- Datos generales'!$B$4),ROUNDUP((('4-Registro de activos'!$H63*'3- Datos generales'!$B$12)*((1+'3- Datos generales'!$B$11)^(AS$3-'3- Datos generales'!$B$4+'8 -Datos de referencia'!$B$25))),0),0)</f>
        <v>0</v>
      </c>
      <c r="AT63" s="21">
        <f>IF('4-Registro de activos'!$AV63=(AT$3-'3- Datos generales'!$B$4),ROUNDUP((('4-Registro de activos'!$H63*'3- Datos generales'!$B$12)*((1+'3- Datos generales'!$B$11)^(AT$3-'3- Datos generales'!$B$4+'8 -Datos de referencia'!$B$25))),0),0)</f>
        <v>0</v>
      </c>
      <c r="AU63" s="21">
        <f>IF('4-Registro de activos'!$AV63=(AU$3-'3- Datos generales'!$B$4),ROUNDUP((('4-Registro de activos'!$H63*'3- Datos generales'!$B$12)*((1+'3- Datos generales'!$B$11)^(AU$3-'3- Datos generales'!$B$4+'8 -Datos de referencia'!$B$25))),0),0)</f>
        <v>0</v>
      </c>
      <c r="AV63" s="159">
        <f>IF('4-Registro de activos'!$AV63=(AV$3-'3- Datos generales'!$B$4),ROUNDUP((('4-Registro de activos'!$H63*'3- Datos generales'!$B$12)*((1+'3- Datos generales'!$B$11)^(AV$3-'3- Datos generales'!$B$4+'8 -Datos de referencia'!$B$25))),0),0)</f>
        <v>0</v>
      </c>
      <c r="AW63" s="23">
        <f>IF(P63&gt;0,($M63*(1+'3- Datos generales'!$B$5)^('5-Proyección inversiones'!AW$3-'3- Datos generales'!$B$4))*(P63*((1+'3- Datos generales'!$B$11)^(AW$3-'3- Datos generales'!$B$4+'8 -Datos de referencia'!$B$25))),0)</f>
        <v>0</v>
      </c>
      <c r="AX63" s="20">
        <f>IF(Q63&gt;0,($M63*(1+'3- Datos generales'!$B$5)^(AX$3-'3- Datos generales'!$B$4))*(Q63*((1+'3- Datos generales'!$B$11)^('5-Proyección inversiones'!AX$3-'3- Datos generales'!$B$4+'8 -Datos de referencia'!$B$25))),0)</f>
        <v>0</v>
      </c>
      <c r="AY63" s="20">
        <f>IF(R63&gt;0,($M63*(1+'3- Datos generales'!$B$5)^(AY$3-'3- Datos generales'!$B$4))*(R63*((1+'3- Datos generales'!$B$11)^('5-Proyección inversiones'!AY$3-'3- Datos generales'!$B$4+'8 -Datos de referencia'!$B$25))),0)</f>
        <v>0</v>
      </c>
      <c r="AZ63" s="20">
        <f>IF(S63&gt;0,($M63*(1+'3- Datos generales'!$B$5)^(AZ$3-'3- Datos generales'!$B$4))*(S63*((1+'3- Datos generales'!$B$11)^('5-Proyección inversiones'!AZ$3-'3- Datos generales'!$B$4+'8 -Datos de referencia'!$B$25))),0)</f>
        <v>0</v>
      </c>
      <c r="BA63" s="20">
        <f>IF(T63&gt;0,($M63*(1+'3- Datos generales'!$B$5)^(BA$3-'3- Datos generales'!$B$4))*(T63*((1+'3- Datos generales'!$B$11)^('5-Proyección inversiones'!BA$3-'3- Datos generales'!$B$4+'8 -Datos de referencia'!$B$25))),0)</f>
        <v>0</v>
      </c>
      <c r="BB63" s="20">
        <f>IF(U63&gt;0,($M63*(1+'3- Datos generales'!$B$5)^(BB$3-'3- Datos generales'!$B$4))*(U63*((1+'3- Datos generales'!$B$11)^('5-Proyección inversiones'!BB$3-'3- Datos generales'!$B$4+'8 -Datos de referencia'!$B$25))),0)</f>
        <v>0</v>
      </c>
      <c r="BC63" s="20">
        <f>IF(V63&gt;0,($M63*(1+'3- Datos generales'!$B$5)^(BC$3-'3- Datos generales'!$B$4))*(V63*((1+'3- Datos generales'!$B$11)^('5-Proyección inversiones'!BC$3-'3- Datos generales'!$B$4+'8 -Datos de referencia'!$B$25))),0)</f>
        <v>0</v>
      </c>
      <c r="BD63" s="20">
        <f>IF(W63&gt;0,($M63*(1+'3- Datos generales'!$B$5)^(BD$3-'3- Datos generales'!$B$4))*(W63*((1+'3- Datos generales'!$B$11)^('5-Proyección inversiones'!BD$3-'3- Datos generales'!$B$4+'8 -Datos de referencia'!$B$25))),0)</f>
        <v>0</v>
      </c>
      <c r="BE63" s="20">
        <f>IF(X63&gt;0,($M63*(1+'3- Datos generales'!$B$5)^(BE$3-'3- Datos generales'!$B$4))*(X63*((1+'3- Datos generales'!$B$11)^('5-Proyección inversiones'!BE$3-'3- Datos generales'!$B$4+'8 -Datos de referencia'!$B$25))),0)</f>
        <v>0</v>
      </c>
      <c r="BF63" s="20">
        <f>IF(Y63&gt;0,($M63*(1+'3- Datos generales'!$B$5)^(BF$3-'3- Datos generales'!$B$4))*(Y63*((1+'3- Datos generales'!$B$11)^('5-Proyección inversiones'!BF$3-'3- Datos generales'!$B$4+'8 -Datos de referencia'!$B$25))),0)</f>
        <v>0</v>
      </c>
      <c r="BG63" s="155">
        <f>IF(Z63&gt;0,($M63*(1+'3- Datos generales'!$B$5)^(BG$3-'3- Datos generales'!$B$4))*(Z63*((1+'3- Datos generales'!$B$11)^('5-Proyección inversiones'!BG$3-'3- Datos generales'!$B$4+'8 -Datos de referencia'!$B$25))),0)</f>
        <v>0</v>
      </c>
      <c r="BH63" s="23">
        <f>IF(AA63&gt;0,($N63*(1+'3- Datos generales'!$B$5)^(BH$3-'3- Datos generales'!$B$4))*(AA63*((1+'3- Datos generales'!$B$11)^('5-Proyección inversiones'!BH$3-'3- Datos generales'!$B$4+'8 -Datos de referencia'!$B$25))),0)</f>
        <v>0</v>
      </c>
      <c r="BI63" s="20">
        <f>IF(AB63&gt;0,$N63*((1+'3- Datos generales'!$B$5)^(BI$3-'3- Datos generales'!$B$4))*(AB63*((1+'3- Datos generales'!$B$11)^('5-Proyección inversiones'!BI$3-'3- Datos generales'!$B$4+'8 -Datos de referencia'!$B$25))),0)</f>
        <v>0</v>
      </c>
      <c r="BJ63" s="20">
        <f>IF(AC63&gt;0,$N63*((1+'3- Datos generales'!$B$5)^(BJ$3-'3- Datos generales'!$B$4))*(AC63*((1+'3- Datos generales'!$B$11)^('5-Proyección inversiones'!BJ$3-'3- Datos generales'!$B$4+'8 -Datos de referencia'!$B$25))),0)</f>
        <v>0</v>
      </c>
      <c r="BK63" s="20">
        <f>IF(AD63&gt;0,$N63*((1+'3- Datos generales'!$B$5)^(BK$3-'3- Datos generales'!$B$4))*(AD63*((1+'3- Datos generales'!$B$11)^('5-Proyección inversiones'!BK$3-'3- Datos generales'!$B$4+'8 -Datos de referencia'!$B$25))),0)</f>
        <v>0</v>
      </c>
      <c r="BL63" s="20">
        <f>IF(AE63&gt;0,$N63*((1+'3- Datos generales'!$B$5)^(BL$3-'3- Datos generales'!$B$4))*(AE63*((1+'3- Datos generales'!$B$11)^('5-Proyección inversiones'!BL$3-'3- Datos generales'!$B$4+'8 -Datos de referencia'!$B$25))),0)</f>
        <v>0</v>
      </c>
      <c r="BM63" s="20">
        <f>IF(AF63&gt;0,$N63*((1+'3- Datos generales'!$B$5)^(BM$3-'3- Datos generales'!$B$4))*(AF63*((1+'3- Datos generales'!$B$11)^('5-Proyección inversiones'!BM$3-'3- Datos generales'!$B$4+'8 -Datos de referencia'!$B$25))),0)</f>
        <v>0</v>
      </c>
      <c r="BN63" s="20">
        <f>IF(AG63&gt;0,$N63*((1+'3- Datos generales'!$B$5)^(BN$3-'3- Datos generales'!$B$4))*(AG63*((1+'3- Datos generales'!$B$11)^('5-Proyección inversiones'!BN$3-'3- Datos generales'!$B$4+'8 -Datos de referencia'!$B$25))),0)</f>
        <v>0</v>
      </c>
      <c r="BO63" s="20">
        <f>IF(AH63&gt;0,$N63*((1+'3- Datos generales'!$B$5)^(BO$3-'3- Datos generales'!$B$4))*(AH63*((1+'3- Datos generales'!$B$11)^('5-Proyección inversiones'!BO$3-'3- Datos generales'!$B$4+'8 -Datos de referencia'!$B$25))),0)</f>
        <v>0</v>
      </c>
      <c r="BP63" s="20">
        <f>IF(AI63&gt;0,$N63*((1+'3- Datos generales'!$B$5)^(BP$3-'3- Datos generales'!$B$4))*(AI63*((1+'3- Datos generales'!$B$11)^('5-Proyección inversiones'!BP$3-'3- Datos generales'!$B$4+'8 -Datos de referencia'!$B$25))),0)</f>
        <v>0</v>
      </c>
      <c r="BQ63" s="20">
        <f>IF(AJ63&gt;0,$N63*((1+'3- Datos generales'!$B$5)^(BQ$3-'3- Datos generales'!$B$4))*(AJ63*((1+'3- Datos generales'!$B$11)^('5-Proyección inversiones'!BQ$3-'3- Datos generales'!$B$4+'8 -Datos de referencia'!$B$25))),0)</f>
        <v>0</v>
      </c>
      <c r="BR63" s="155">
        <f>IF(AK63&gt;0,$N63*((1+'3- Datos generales'!$B$5)^(BR$3-'3- Datos generales'!$B$4))*(AK63*((1+'3- Datos generales'!$B$11)^('5-Proyección inversiones'!BR$3-'3- Datos generales'!$B$4+'8 -Datos de referencia'!$B$25))),0)</f>
        <v>0</v>
      </c>
      <c r="BS63" s="23">
        <f>IF(AL63&gt;0,AL63*($O63*(1+'3- Datos generales'!$B$5)^(BH$3-'3- Datos generales'!$B$4)),0)</f>
        <v>0</v>
      </c>
      <c r="BT63" s="20">
        <f>IF(AM63&gt;0,AM63*($O63*(1+'3- Datos generales'!$B$5)^(BT$3-'3- Datos generales'!$B$4)),0)</f>
        <v>0</v>
      </c>
      <c r="BU63" s="20">
        <f>IF(AN63&gt;0,AN63*($O63*(1+'3- Datos generales'!$B$5)^(BU$3-'3- Datos generales'!$B$4)),0)</f>
        <v>0</v>
      </c>
      <c r="BV63" s="20">
        <f>IF(AO63&gt;0,AO63*($O63*(1+'3- Datos generales'!$B$5)^(BV$3-'3- Datos generales'!$B$4)),0)</f>
        <v>0</v>
      </c>
      <c r="BW63" s="20">
        <f>IF(AP63&gt;0,AP63*($O63*(1+'3- Datos generales'!$B$5)^(BW$3-'3- Datos generales'!$B$4)),0)</f>
        <v>0</v>
      </c>
      <c r="BX63" s="20">
        <f>IF(AQ63&gt;0,AQ63*($O63*(1+'3- Datos generales'!$B$5)^(BX$3-'3- Datos generales'!$B$4)),0)</f>
        <v>0</v>
      </c>
      <c r="BY63" s="20">
        <f>IF(AR63&gt;0,AR63*($O63*(1+'3- Datos generales'!$B$5)^(BY$3-'3- Datos generales'!$B$4)),0)</f>
        <v>0</v>
      </c>
      <c r="BZ63" s="20">
        <f>IF(AS63&gt;0,AS63*($O63*(1+'3- Datos generales'!$B$5)^(BZ$3-'3- Datos generales'!$B$4)),0)</f>
        <v>0</v>
      </c>
      <c r="CA63" s="20">
        <f>IF(AT63&gt;0,AT63*($O63*(1+'3- Datos generales'!$B$5)^(CA$3-'3- Datos generales'!$B$4)),0)</f>
        <v>0</v>
      </c>
      <c r="CB63" s="20">
        <f>IF(AU63&gt;0,AU63*($O63*(1+'3- Datos generales'!$B$5)^(CB$3-'3- Datos generales'!$B$4)),0)</f>
        <v>0</v>
      </c>
      <c r="CC63" s="155">
        <f>IF(AV63&gt;0,AV63*($O63*(1+'3- Datos generales'!$B$5)^(CC$3-'3- Datos generales'!$B$4)),0)</f>
        <v>0</v>
      </c>
    </row>
    <row r="64" spans="1:81" x14ac:dyDescent="0.25">
      <c r="A64" s="38"/>
      <c r="B64" s="14"/>
      <c r="C64" s="14">
        <f>'4-Registro de activos'!C64</f>
        <v>0</v>
      </c>
      <c r="D64" s="14">
        <f>'4-Registro de activos'!D64</f>
        <v>0</v>
      </c>
      <c r="E64" s="14">
        <f>'4-Registro de activos'!E64</f>
        <v>0</v>
      </c>
      <c r="F64" s="14">
        <f>'4-Registro de activos'!F64</f>
        <v>0</v>
      </c>
      <c r="G64" s="14">
        <f>'4-Registro de activos'!G64</f>
        <v>0</v>
      </c>
      <c r="H64" s="26">
        <f>'4-Registro de activos'!H64</f>
        <v>0</v>
      </c>
      <c r="I64" s="15" t="str">
        <f>'4-Registro de activos'!AV64</f>
        <v>n/a</v>
      </c>
      <c r="J64" s="14" t="str">
        <f>'4-Registro de activos'!AW64</f>
        <v>Bajo Riesgo</v>
      </c>
      <c r="K64" s="14" t="str">
        <f>'4-Registro de activos'!AX64</f>
        <v>n/a</v>
      </c>
      <c r="L64" s="14" t="str">
        <f>'4-Registro de activos'!AY64</f>
        <v>n/a</v>
      </c>
      <c r="M64" s="66">
        <f>IF('4-Registro de activos'!K64="Sistema no mejorado",AVERAGE('3- Datos generales'!$D$20:$D$21),0)</f>
        <v>0</v>
      </c>
      <c r="N64" s="20" t="str">
        <f>IF('4-Registro de activos'!K64="Sistema no mejorado",0,IF('4-Registro de activos'!I64="sin dato","n/a",IF('4-Registro de activos'!I64="otro","n/a",VLOOKUP('4-Registro de activos'!I64,'3- Datos generales'!$A$23:$D$24,4,0))))</f>
        <v>n/a</v>
      </c>
      <c r="O64" s="155" t="str">
        <f>IF('4-Registro de activos'!K64="Sistema no mejorado",0,IF('4-Registro de activos'!I64="sin dato","n/a",IF('4-Registro de activos'!I64="otro","n/a",VLOOKUP('4-Registro de activos'!I64,'3- Datos generales'!$A$26:$D$27,4,0))))</f>
        <v>n/a</v>
      </c>
      <c r="P64" s="22">
        <f>IF('4-Registro de activos'!$AY64="Nueva Construccion",ROUNDUP(('4-Registro de activos'!$G64*'3- Datos generales'!$B$12*(1+'3- Datos generales'!$B$11)^(P$3-'3- Datos generales'!$B$4)),0),0)</f>
        <v>0</v>
      </c>
      <c r="Q64" s="21">
        <f>IF('4-Registro de activos'!$AY64="Nueva Construccion",IF($P64&gt;0,0,ROUNDUP(('4-Registro de activos'!$G64*'3- Datos generales'!$B$12*(1+'3- Datos generales'!$B$11)^(Q$3-'3- Datos generales'!$B$4)),0)),0)</f>
        <v>0</v>
      </c>
      <c r="R64" s="21">
        <f>IF('4-Registro de activos'!$AY64="Nueva Construccion",IF($P64&gt;0,0,ROUNDUP(('4-Registro de activos'!$G64*'3- Datos generales'!$B$12*(1+'3- Datos generales'!$B$11)^(R$3-'3- Datos generales'!$B$4)),0)),0)</f>
        <v>0</v>
      </c>
      <c r="S64" s="21">
        <f>IF('4-Registro de activos'!$AY64="Nueva Construccion",IF($P64&gt;0,0,ROUNDUP(('4-Registro de activos'!$G64*'3- Datos generales'!$B$12*(1+'3- Datos generales'!$B$11)^(S$3-'3- Datos generales'!$B$4)),0)),0)</f>
        <v>0</v>
      </c>
      <c r="T64" s="21">
        <f>IF('4-Registro de activos'!$AY64="Nueva Construccion",IF($P64&gt;0,0,ROUNDUP(('4-Registro de activos'!$G64*'3- Datos generales'!$B$12*(1+'3- Datos generales'!$B$11)^(T$3-'3- Datos generales'!$B$4)),0)),0)</f>
        <v>0</v>
      </c>
      <c r="U64" s="21">
        <f>IF('4-Registro de activos'!$AY64="Nueva Construccion",IF($P64&gt;0,0,ROUNDUP(('4-Registro de activos'!$G64*'3- Datos generales'!$B$12*(1+'3- Datos generales'!$B$11)^(U$3-'3- Datos generales'!$B$4)),0)),0)</f>
        <v>0</v>
      </c>
      <c r="V64" s="21">
        <f>IF('4-Registro de activos'!$AY64="Nueva Construccion",IF($P64&gt;0,0,ROUNDUP(('4-Registro de activos'!$G64*'3- Datos generales'!$B$12*(1+'3- Datos generales'!$B$11)^(V$3-'3- Datos generales'!$B$4)),0)),0)</f>
        <v>0</v>
      </c>
      <c r="W64" s="21">
        <f>IF('4-Registro de activos'!$AY64="Nueva Construccion",IF($P64&gt;0,0,ROUNDUP(('4-Registro de activos'!$G64*'3- Datos generales'!$B$12*(1+'3- Datos generales'!$B$11)^(W$3-'3- Datos generales'!$B$4)),0)),0)</f>
        <v>0</v>
      </c>
      <c r="X64" s="21">
        <f>IF('4-Registro de activos'!$AY64="Nueva Construccion",IF($P64&gt;0,0,ROUNDUP(('4-Registro de activos'!$G64*'3- Datos generales'!$B$12*(1+'3- Datos generales'!$B$11)^(X$3-'3- Datos generales'!$B$4)),0)),0)</f>
        <v>0</v>
      </c>
      <c r="Y64" s="21">
        <f>IF('4-Registro de activos'!$AY64="Nueva Construccion",IF($P64&gt;0,0,ROUNDUP(('4-Registro de activos'!$G64*'3- Datos generales'!$B$12*(1+'3- Datos generales'!$B$11)^(Y$3-'3- Datos generales'!$B$4)),0)),0)</f>
        <v>0</v>
      </c>
      <c r="Z64" s="159">
        <f>IF('4-Registro de activos'!$AY64="Nueva Construccion",IF($P64&gt;0,0,ROUNDUP(('4-Registro de activos'!$G64*'3- Datos generales'!$B$12*(1+'3- Datos generales'!$B$11)^(Z$3-'3- Datos generales'!$B$4)),0)),0)</f>
        <v>0</v>
      </c>
      <c r="AA64" s="22">
        <f>IF('4-Registro de activos'!$AV64&lt;=(AA$3-'3- Datos generales'!$B$4),ROUNDUP(('4-Registro de activos'!$G64*'3- Datos generales'!$B$12*(1+'3- Datos generales'!$B$11)^(AA$3-'3- Datos generales'!$B$4)),0),0)</f>
        <v>0</v>
      </c>
      <c r="AB64" s="21">
        <f>IF('4-Registro de activos'!$AV64=(AB$3-'3- Datos generales'!$B$4),ROUNDUP(('4-Registro de activos'!$G64*'3- Datos generales'!$B$12*(1+'3- Datos generales'!$B$11)^(AB$3-'3- Datos generales'!$B$4)),0),0)</f>
        <v>0</v>
      </c>
      <c r="AC64" s="21">
        <f>IF('4-Registro de activos'!$AV64=(AC$3-'3- Datos generales'!$B$4),ROUNDUP(('4-Registro de activos'!$G64*'3- Datos generales'!$B$12*(1+'3- Datos generales'!$B$11)^(AC$3-'3- Datos generales'!$B$4)),0),0)</f>
        <v>0</v>
      </c>
      <c r="AD64" s="21">
        <f>IF('4-Registro de activos'!$AV64=(AD$3-'3- Datos generales'!$B$4),ROUNDUP(('4-Registro de activos'!$G64*'3- Datos generales'!$B$12*(1+'3- Datos generales'!$B$11)^(AD$3-'3- Datos generales'!$B$4)),0),0)</f>
        <v>0</v>
      </c>
      <c r="AE64" s="21">
        <f>IF('4-Registro de activos'!$AV64=(AE$3-'3- Datos generales'!$B$4),ROUNDUP(('4-Registro de activos'!$G64*'3- Datos generales'!$B$12*(1+'3- Datos generales'!$B$11)^(AE$3-'3- Datos generales'!$B$4)),0),0)</f>
        <v>0</v>
      </c>
      <c r="AF64" s="21">
        <f>IF('4-Registro de activos'!$AV64=(AF$3-'3- Datos generales'!$B$4),ROUNDUP(('4-Registro de activos'!$G64*'3- Datos generales'!$B$12*(1+'3- Datos generales'!$B$11)^(AF$3-'3- Datos generales'!$B$4)),0),0)</f>
        <v>0</v>
      </c>
      <c r="AG64" s="21">
        <f>IF('4-Registro de activos'!$AV64=(AG$3-'3- Datos generales'!$B$4),ROUNDUP(('4-Registro de activos'!$G64*'3- Datos generales'!$B$12*(1+'3- Datos generales'!$B$11)^(AG$3-'3- Datos generales'!$B$4)),0),0)</f>
        <v>0</v>
      </c>
      <c r="AH64" s="21">
        <f>IF('4-Registro de activos'!$AV64=(AH$3-'3- Datos generales'!$B$4),ROUNDUP(('4-Registro de activos'!$G64*'3- Datos generales'!$B$12*(1+'3- Datos generales'!$B$11)^(AH$3-'3- Datos generales'!$B$4)),0),0)</f>
        <v>0</v>
      </c>
      <c r="AI64" s="21">
        <f>IF('4-Registro de activos'!$AV64=(AI$3-'3- Datos generales'!$B$4),ROUNDUP(('4-Registro de activos'!$G64*'3- Datos generales'!$B$12*(1+'3- Datos generales'!$B$11)^(AI$3-'3- Datos generales'!$B$4)),0),0)</f>
        <v>0</v>
      </c>
      <c r="AJ64" s="21">
        <f>IF('4-Registro de activos'!$AV64=(AJ$3-'3- Datos generales'!$B$4),ROUNDUP(('4-Registro de activos'!$G64*'3- Datos generales'!$B$12*(1+'3- Datos generales'!$B$11)^(AJ$3-'3- Datos generales'!$B$4)),0),0)</f>
        <v>0</v>
      </c>
      <c r="AK64" s="159">
        <f>IF('4-Registro de activos'!$AV64=(AK$3-'3- Datos generales'!$B$4),ROUNDUP(('4-Registro de activos'!$G64*'3- Datos generales'!$B$12*(1+'3- Datos generales'!$B$11)^(AK$3-'3- Datos generales'!$B$4)),0),0)</f>
        <v>0</v>
      </c>
      <c r="AL64" s="22">
        <f>IF('4-Registro de activos'!$AV64&lt;=(AL$3-'3- Datos generales'!$B$4),ROUNDUP((('4-Registro de activos'!$H64*'3- Datos generales'!$B$12)*((1+'3- Datos generales'!$B$11)^(AL$3-'3- Datos generales'!$B$4+'8 -Datos de referencia'!$B$25))),0),0)</f>
        <v>0</v>
      </c>
      <c r="AM64" s="21">
        <f>IF('4-Registro de activos'!$AV64=(AM$3-'3- Datos generales'!$B$4),ROUNDUP((('4-Registro de activos'!$H64*'3- Datos generales'!$B$12)*((1+'3- Datos generales'!$B$11)^(AM$3-'3- Datos generales'!$B$4+'8 -Datos de referencia'!$B$25))),0),0)</f>
        <v>0</v>
      </c>
      <c r="AN64" s="21">
        <f>IF('4-Registro de activos'!$AV64=(AN$3-'3- Datos generales'!$B$4),ROUNDUP((('4-Registro de activos'!$H64*'3- Datos generales'!$B$12)*((1+'3- Datos generales'!$B$11)^(AN$3-'3- Datos generales'!$B$4+'8 -Datos de referencia'!$B$25))),0),0)</f>
        <v>0</v>
      </c>
      <c r="AO64" s="21">
        <f>IF('4-Registro de activos'!$AV64=(AO$3-'3- Datos generales'!$B$4),ROUNDUP((('4-Registro de activos'!$H64*'3- Datos generales'!$B$12)*((1+'3- Datos generales'!$B$11)^(AO$3-'3- Datos generales'!$B$4+'8 -Datos de referencia'!$B$25))),0),0)</f>
        <v>0</v>
      </c>
      <c r="AP64" s="21">
        <f>IF('4-Registro de activos'!$AV64=(AP$3-'3- Datos generales'!$B$4),ROUNDUP((('4-Registro de activos'!$H64*'3- Datos generales'!$B$12)*((1+'3- Datos generales'!$B$11)^(AP$3-'3- Datos generales'!$B$4+'8 -Datos de referencia'!$B$25))),0),0)</f>
        <v>0</v>
      </c>
      <c r="AQ64" s="21">
        <f>IF('4-Registro de activos'!$AV64=(AQ$3-'3- Datos generales'!$B$4),ROUNDUP((('4-Registro de activos'!$H64*'3- Datos generales'!$B$12)*((1+'3- Datos generales'!$B$11)^(AQ$3-'3- Datos generales'!$B$4+'8 -Datos de referencia'!$B$25))),0),0)</f>
        <v>0</v>
      </c>
      <c r="AR64" s="21">
        <f>IF('4-Registro de activos'!$AV64=(AR$3-'3- Datos generales'!$B$4),ROUNDUP((('4-Registro de activos'!$H64*'3- Datos generales'!$B$12)*((1+'3- Datos generales'!$B$11)^(AR$3-'3- Datos generales'!$B$4+'8 -Datos de referencia'!$B$25))),0),0)</f>
        <v>0</v>
      </c>
      <c r="AS64" s="21">
        <f>IF('4-Registro de activos'!$AV64=(AS$3-'3- Datos generales'!$B$4),ROUNDUP((('4-Registro de activos'!$H64*'3- Datos generales'!$B$12)*((1+'3- Datos generales'!$B$11)^(AS$3-'3- Datos generales'!$B$4+'8 -Datos de referencia'!$B$25))),0),0)</f>
        <v>0</v>
      </c>
      <c r="AT64" s="21">
        <f>IF('4-Registro de activos'!$AV64=(AT$3-'3- Datos generales'!$B$4),ROUNDUP((('4-Registro de activos'!$H64*'3- Datos generales'!$B$12)*((1+'3- Datos generales'!$B$11)^(AT$3-'3- Datos generales'!$B$4+'8 -Datos de referencia'!$B$25))),0),0)</f>
        <v>0</v>
      </c>
      <c r="AU64" s="21">
        <f>IF('4-Registro de activos'!$AV64=(AU$3-'3- Datos generales'!$B$4),ROUNDUP((('4-Registro de activos'!$H64*'3- Datos generales'!$B$12)*((1+'3- Datos generales'!$B$11)^(AU$3-'3- Datos generales'!$B$4+'8 -Datos de referencia'!$B$25))),0),0)</f>
        <v>0</v>
      </c>
      <c r="AV64" s="159">
        <f>IF('4-Registro de activos'!$AV64=(AV$3-'3- Datos generales'!$B$4),ROUNDUP((('4-Registro de activos'!$H64*'3- Datos generales'!$B$12)*((1+'3- Datos generales'!$B$11)^(AV$3-'3- Datos generales'!$B$4+'8 -Datos de referencia'!$B$25))),0),0)</f>
        <v>0</v>
      </c>
      <c r="AW64" s="23">
        <f>IF(P64&gt;0,($M64*(1+'3- Datos generales'!$B$5)^('5-Proyección inversiones'!AW$3-'3- Datos generales'!$B$4))*(P64*((1+'3- Datos generales'!$B$11)^(AW$3-'3- Datos generales'!$B$4+'8 -Datos de referencia'!$B$25))),0)</f>
        <v>0</v>
      </c>
      <c r="AX64" s="20">
        <f>IF(Q64&gt;0,($M64*(1+'3- Datos generales'!$B$5)^(AX$3-'3- Datos generales'!$B$4))*(Q64*((1+'3- Datos generales'!$B$11)^('5-Proyección inversiones'!AX$3-'3- Datos generales'!$B$4+'8 -Datos de referencia'!$B$25))),0)</f>
        <v>0</v>
      </c>
      <c r="AY64" s="20">
        <f>IF(R64&gt;0,($M64*(1+'3- Datos generales'!$B$5)^(AY$3-'3- Datos generales'!$B$4))*(R64*((1+'3- Datos generales'!$B$11)^('5-Proyección inversiones'!AY$3-'3- Datos generales'!$B$4+'8 -Datos de referencia'!$B$25))),0)</f>
        <v>0</v>
      </c>
      <c r="AZ64" s="20">
        <f>IF(S64&gt;0,($M64*(1+'3- Datos generales'!$B$5)^(AZ$3-'3- Datos generales'!$B$4))*(S64*((1+'3- Datos generales'!$B$11)^('5-Proyección inversiones'!AZ$3-'3- Datos generales'!$B$4+'8 -Datos de referencia'!$B$25))),0)</f>
        <v>0</v>
      </c>
      <c r="BA64" s="20">
        <f>IF(T64&gt;0,($M64*(1+'3- Datos generales'!$B$5)^(BA$3-'3- Datos generales'!$B$4))*(T64*((1+'3- Datos generales'!$B$11)^('5-Proyección inversiones'!BA$3-'3- Datos generales'!$B$4+'8 -Datos de referencia'!$B$25))),0)</f>
        <v>0</v>
      </c>
      <c r="BB64" s="20">
        <f>IF(U64&gt;0,($M64*(1+'3- Datos generales'!$B$5)^(BB$3-'3- Datos generales'!$B$4))*(U64*((1+'3- Datos generales'!$B$11)^('5-Proyección inversiones'!BB$3-'3- Datos generales'!$B$4+'8 -Datos de referencia'!$B$25))),0)</f>
        <v>0</v>
      </c>
      <c r="BC64" s="20">
        <f>IF(V64&gt;0,($M64*(1+'3- Datos generales'!$B$5)^(BC$3-'3- Datos generales'!$B$4))*(V64*((1+'3- Datos generales'!$B$11)^('5-Proyección inversiones'!BC$3-'3- Datos generales'!$B$4+'8 -Datos de referencia'!$B$25))),0)</f>
        <v>0</v>
      </c>
      <c r="BD64" s="20">
        <f>IF(W64&gt;0,($M64*(1+'3- Datos generales'!$B$5)^(BD$3-'3- Datos generales'!$B$4))*(W64*((1+'3- Datos generales'!$B$11)^('5-Proyección inversiones'!BD$3-'3- Datos generales'!$B$4+'8 -Datos de referencia'!$B$25))),0)</f>
        <v>0</v>
      </c>
      <c r="BE64" s="20">
        <f>IF(X64&gt;0,($M64*(1+'3- Datos generales'!$B$5)^(BE$3-'3- Datos generales'!$B$4))*(X64*((1+'3- Datos generales'!$B$11)^('5-Proyección inversiones'!BE$3-'3- Datos generales'!$B$4+'8 -Datos de referencia'!$B$25))),0)</f>
        <v>0</v>
      </c>
      <c r="BF64" s="20">
        <f>IF(Y64&gt;0,($M64*(1+'3- Datos generales'!$B$5)^(BF$3-'3- Datos generales'!$B$4))*(Y64*((1+'3- Datos generales'!$B$11)^('5-Proyección inversiones'!BF$3-'3- Datos generales'!$B$4+'8 -Datos de referencia'!$B$25))),0)</f>
        <v>0</v>
      </c>
      <c r="BG64" s="155">
        <f>IF(Z64&gt;0,($M64*(1+'3- Datos generales'!$B$5)^(BG$3-'3- Datos generales'!$B$4))*(Z64*((1+'3- Datos generales'!$B$11)^('5-Proyección inversiones'!BG$3-'3- Datos generales'!$B$4+'8 -Datos de referencia'!$B$25))),0)</f>
        <v>0</v>
      </c>
      <c r="BH64" s="23">
        <f>IF(AA64&gt;0,($N64*(1+'3- Datos generales'!$B$5)^(BH$3-'3- Datos generales'!$B$4))*(AA64*((1+'3- Datos generales'!$B$11)^('5-Proyección inversiones'!BH$3-'3- Datos generales'!$B$4+'8 -Datos de referencia'!$B$25))),0)</f>
        <v>0</v>
      </c>
      <c r="BI64" s="20">
        <f>IF(AB64&gt;0,$N64*((1+'3- Datos generales'!$B$5)^(BI$3-'3- Datos generales'!$B$4))*(AB64*((1+'3- Datos generales'!$B$11)^('5-Proyección inversiones'!BI$3-'3- Datos generales'!$B$4+'8 -Datos de referencia'!$B$25))),0)</f>
        <v>0</v>
      </c>
      <c r="BJ64" s="20">
        <f>IF(AC64&gt;0,$N64*((1+'3- Datos generales'!$B$5)^(BJ$3-'3- Datos generales'!$B$4))*(AC64*((1+'3- Datos generales'!$B$11)^('5-Proyección inversiones'!BJ$3-'3- Datos generales'!$B$4+'8 -Datos de referencia'!$B$25))),0)</f>
        <v>0</v>
      </c>
      <c r="BK64" s="20">
        <f>IF(AD64&gt;0,$N64*((1+'3- Datos generales'!$B$5)^(BK$3-'3- Datos generales'!$B$4))*(AD64*((1+'3- Datos generales'!$B$11)^('5-Proyección inversiones'!BK$3-'3- Datos generales'!$B$4+'8 -Datos de referencia'!$B$25))),0)</f>
        <v>0</v>
      </c>
      <c r="BL64" s="20">
        <f>IF(AE64&gt;0,$N64*((1+'3- Datos generales'!$B$5)^(BL$3-'3- Datos generales'!$B$4))*(AE64*((1+'3- Datos generales'!$B$11)^('5-Proyección inversiones'!BL$3-'3- Datos generales'!$B$4+'8 -Datos de referencia'!$B$25))),0)</f>
        <v>0</v>
      </c>
      <c r="BM64" s="20">
        <f>IF(AF64&gt;0,$N64*((1+'3- Datos generales'!$B$5)^(BM$3-'3- Datos generales'!$B$4))*(AF64*((1+'3- Datos generales'!$B$11)^('5-Proyección inversiones'!BM$3-'3- Datos generales'!$B$4+'8 -Datos de referencia'!$B$25))),0)</f>
        <v>0</v>
      </c>
      <c r="BN64" s="20">
        <f>IF(AG64&gt;0,$N64*((1+'3- Datos generales'!$B$5)^(BN$3-'3- Datos generales'!$B$4))*(AG64*((1+'3- Datos generales'!$B$11)^('5-Proyección inversiones'!BN$3-'3- Datos generales'!$B$4+'8 -Datos de referencia'!$B$25))),0)</f>
        <v>0</v>
      </c>
      <c r="BO64" s="20">
        <f>IF(AH64&gt;0,$N64*((1+'3- Datos generales'!$B$5)^(BO$3-'3- Datos generales'!$B$4))*(AH64*((1+'3- Datos generales'!$B$11)^('5-Proyección inversiones'!BO$3-'3- Datos generales'!$B$4+'8 -Datos de referencia'!$B$25))),0)</f>
        <v>0</v>
      </c>
      <c r="BP64" s="20">
        <f>IF(AI64&gt;0,$N64*((1+'3- Datos generales'!$B$5)^(BP$3-'3- Datos generales'!$B$4))*(AI64*((1+'3- Datos generales'!$B$11)^('5-Proyección inversiones'!BP$3-'3- Datos generales'!$B$4+'8 -Datos de referencia'!$B$25))),0)</f>
        <v>0</v>
      </c>
      <c r="BQ64" s="20">
        <f>IF(AJ64&gt;0,$N64*((1+'3- Datos generales'!$B$5)^(BQ$3-'3- Datos generales'!$B$4))*(AJ64*((1+'3- Datos generales'!$B$11)^('5-Proyección inversiones'!BQ$3-'3- Datos generales'!$B$4+'8 -Datos de referencia'!$B$25))),0)</f>
        <v>0</v>
      </c>
      <c r="BR64" s="155">
        <f>IF(AK64&gt;0,$N64*((1+'3- Datos generales'!$B$5)^(BR$3-'3- Datos generales'!$B$4))*(AK64*((1+'3- Datos generales'!$B$11)^('5-Proyección inversiones'!BR$3-'3- Datos generales'!$B$4+'8 -Datos de referencia'!$B$25))),0)</f>
        <v>0</v>
      </c>
      <c r="BS64" s="23">
        <f>IF(AL64&gt;0,AL64*($O64*(1+'3- Datos generales'!$B$5)^(BH$3-'3- Datos generales'!$B$4)),0)</f>
        <v>0</v>
      </c>
      <c r="BT64" s="20">
        <f>IF(AM64&gt;0,AM64*($O64*(1+'3- Datos generales'!$B$5)^(BT$3-'3- Datos generales'!$B$4)),0)</f>
        <v>0</v>
      </c>
      <c r="BU64" s="20">
        <f>IF(AN64&gt;0,AN64*($O64*(1+'3- Datos generales'!$B$5)^(BU$3-'3- Datos generales'!$B$4)),0)</f>
        <v>0</v>
      </c>
      <c r="BV64" s="20">
        <f>IF(AO64&gt;0,AO64*($O64*(1+'3- Datos generales'!$B$5)^(BV$3-'3- Datos generales'!$B$4)),0)</f>
        <v>0</v>
      </c>
      <c r="BW64" s="20">
        <f>IF(AP64&gt;0,AP64*($O64*(1+'3- Datos generales'!$B$5)^(BW$3-'3- Datos generales'!$B$4)),0)</f>
        <v>0</v>
      </c>
      <c r="BX64" s="20">
        <f>IF(AQ64&gt;0,AQ64*($O64*(1+'3- Datos generales'!$B$5)^(BX$3-'3- Datos generales'!$B$4)),0)</f>
        <v>0</v>
      </c>
      <c r="BY64" s="20">
        <f>IF(AR64&gt;0,AR64*($O64*(1+'3- Datos generales'!$B$5)^(BY$3-'3- Datos generales'!$B$4)),0)</f>
        <v>0</v>
      </c>
      <c r="BZ64" s="20">
        <f>IF(AS64&gt;0,AS64*($O64*(1+'3- Datos generales'!$B$5)^(BZ$3-'3- Datos generales'!$B$4)),0)</f>
        <v>0</v>
      </c>
      <c r="CA64" s="20">
        <f>IF(AT64&gt;0,AT64*($O64*(1+'3- Datos generales'!$B$5)^(CA$3-'3- Datos generales'!$B$4)),0)</f>
        <v>0</v>
      </c>
      <c r="CB64" s="20">
        <f>IF(AU64&gt;0,AU64*($O64*(1+'3- Datos generales'!$B$5)^(CB$3-'3- Datos generales'!$B$4)),0)</f>
        <v>0</v>
      </c>
      <c r="CC64" s="155">
        <f>IF(AV64&gt;0,AV64*($O64*(1+'3- Datos generales'!$B$5)^(CC$3-'3- Datos generales'!$B$4)),0)</f>
        <v>0</v>
      </c>
    </row>
    <row r="65" spans="1:81" x14ac:dyDescent="0.25">
      <c r="A65" s="38"/>
      <c r="B65" s="14"/>
      <c r="C65" s="14">
        <f>'4-Registro de activos'!C65</f>
        <v>0</v>
      </c>
      <c r="D65" s="14">
        <f>'4-Registro de activos'!D65</f>
        <v>0</v>
      </c>
      <c r="E65" s="14">
        <f>'4-Registro de activos'!E65</f>
        <v>0</v>
      </c>
      <c r="F65" s="14">
        <f>'4-Registro de activos'!F65</f>
        <v>0</v>
      </c>
      <c r="G65" s="14">
        <f>'4-Registro de activos'!G65</f>
        <v>0</v>
      </c>
      <c r="H65" s="26">
        <f>'4-Registro de activos'!H65</f>
        <v>0</v>
      </c>
      <c r="I65" s="15" t="str">
        <f>'4-Registro de activos'!AV65</f>
        <v>n/a</v>
      </c>
      <c r="J65" s="14" t="str">
        <f>'4-Registro de activos'!AW65</f>
        <v>Bajo Riesgo</v>
      </c>
      <c r="K65" s="14" t="str">
        <f>'4-Registro de activos'!AX65</f>
        <v>n/a</v>
      </c>
      <c r="L65" s="14" t="str">
        <f>'4-Registro de activos'!AY65</f>
        <v>n/a</v>
      </c>
      <c r="M65" s="66">
        <f>IF('4-Registro de activos'!K65="Sistema no mejorado",AVERAGE('3- Datos generales'!$D$20:$D$21),0)</f>
        <v>0</v>
      </c>
      <c r="N65" s="20" t="str">
        <f>IF('4-Registro de activos'!K65="Sistema no mejorado",0,IF('4-Registro de activos'!I65="sin dato","n/a",IF('4-Registro de activos'!I65="otro","n/a",VLOOKUP('4-Registro de activos'!I65,'3- Datos generales'!$A$23:$D$24,4,0))))</f>
        <v>n/a</v>
      </c>
      <c r="O65" s="155" t="str">
        <f>IF('4-Registro de activos'!K65="Sistema no mejorado",0,IF('4-Registro de activos'!I65="sin dato","n/a",IF('4-Registro de activos'!I65="otro","n/a",VLOOKUP('4-Registro de activos'!I65,'3- Datos generales'!$A$26:$D$27,4,0))))</f>
        <v>n/a</v>
      </c>
      <c r="P65" s="22">
        <f>IF('4-Registro de activos'!$AY65="Nueva Construccion",ROUNDUP(('4-Registro de activos'!$G65*'3- Datos generales'!$B$12*(1+'3- Datos generales'!$B$11)^(P$3-'3- Datos generales'!$B$4)),0),0)</f>
        <v>0</v>
      </c>
      <c r="Q65" s="21">
        <f>IF('4-Registro de activos'!$AY65="Nueva Construccion",IF($P65&gt;0,0,ROUNDUP(('4-Registro de activos'!$G65*'3- Datos generales'!$B$12*(1+'3- Datos generales'!$B$11)^(Q$3-'3- Datos generales'!$B$4)),0)),0)</f>
        <v>0</v>
      </c>
      <c r="R65" s="21">
        <f>IF('4-Registro de activos'!$AY65="Nueva Construccion",IF($P65&gt;0,0,ROUNDUP(('4-Registro de activos'!$G65*'3- Datos generales'!$B$12*(1+'3- Datos generales'!$B$11)^(R$3-'3- Datos generales'!$B$4)),0)),0)</f>
        <v>0</v>
      </c>
      <c r="S65" s="21">
        <f>IF('4-Registro de activos'!$AY65="Nueva Construccion",IF($P65&gt;0,0,ROUNDUP(('4-Registro de activos'!$G65*'3- Datos generales'!$B$12*(1+'3- Datos generales'!$B$11)^(S$3-'3- Datos generales'!$B$4)),0)),0)</f>
        <v>0</v>
      </c>
      <c r="T65" s="21">
        <f>IF('4-Registro de activos'!$AY65="Nueva Construccion",IF($P65&gt;0,0,ROUNDUP(('4-Registro de activos'!$G65*'3- Datos generales'!$B$12*(1+'3- Datos generales'!$B$11)^(T$3-'3- Datos generales'!$B$4)),0)),0)</f>
        <v>0</v>
      </c>
      <c r="U65" s="21">
        <f>IF('4-Registro de activos'!$AY65="Nueva Construccion",IF($P65&gt;0,0,ROUNDUP(('4-Registro de activos'!$G65*'3- Datos generales'!$B$12*(1+'3- Datos generales'!$B$11)^(U$3-'3- Datos generales'!$B$4)),0)),0)</f>
        <v>0</v>
      </c>
      <c r="V65" s="21">
        <f>IF('4-Registro de activos'!$AY65="Nueva Construccion",IF($P65&gt;0,0,ROUNDUP(('4-Registro de activos'!$G65*'3- Datos generales'!$B$12*(1+'3- Datos generales'!$B$11)^(V$3-'3- Datos generales'!$B$4)),0)),0)</f>
        <v>0</v>
      </c>
      <c r="W65" s="21">
        <f>IF('4-Registro de activos'!$AY65="Nueva Construccion",IF($P65&gt;0,0,ROUNDUP(('4-Registro de activos'!$G65*'3- Datos generales'!$B$12*(1+'3- Datos generales'!$B$11)^(W$3-'3- Datos generales'!$B$4)),0)),0)</f>
        <v>0</v>
      </c>
      <c r="X65" s="21">
        <f>IF('4-Registro de activos'!$AY65="Nueva Construccion",IF($P65&gt;0,0,ROUNDUP(('4-Registro de activos'!$G65*'3- Datos generales'!$B$12*(1+'3- Datos generales'!$B$11)^(X$3-'3- Datos generales'!$B$4)),0)),0)</f>
        <v>0</v>
      </c>
      <c r="Y65" s="21">
        <f>IF('4-Registro de activos'!$AY65="Nueva Construccion",IF($P65&gt;0,0,ROUNDUP(('4-Registro de activos'!$G65*'3- Datos generales'!$B$12*(1+'3- Datos generales'!$B$11)^(Y$3-'3- Datos generales'!$B$4)),0)),0)</f>
        <v>0</v>
      </c>
      <c r="Z65" s="159">
        <f>IF('4-Registro de activos'!$AY65="Nueva Construccion",IF($P65&gt;0,0,ROUNDUP(('4-Registro de activos'!$G65*'3- Datos generales'!$B$12*(1+'3- Datos generales'!$B$11)^(Z$3-'3- Datos generales'!$B$4)),0)),0)</f>
        <v>0</v>
      </c>
      <c r="AA65" s="22">
        <f>IF('4-Registro de activos'!$AV65&lt;=(AA$3-'3- Datos generales'!$B$4),ROUNDUP(('4-Registro de activos'!$G65*'3- Datos generales'!$B$12*(1+'3- Datos generales'!$B$11)^(AA$3-'3- Datos generales'!$B$4)),0),0)</f>
        <v>0</v>
      </c>
      <c r="AB65" s="21">
        <f>IF('4-Registro de activos'!$AV65=(AB$3-'3- Datos generales'!$B$4),ROUNDUP(('4-Registro de activos'!$G65*'3- Datos generales'!$B$12*(1+'3- Datos generales'!$B$11)^(AB$3-'3- Datos generales'!$B$4)),0),0)</f>
        <v>0</v>
      </c>
      <c r="AC65" s="21">
        <f>IF('4-Registro de activos'!$AV65=(AC$3-'3- Datos generales'!$B$4),ROUNDUP(('4-Registro de activos'!$G65*'3- Datos generales'!$B$12*(1+'3- Datos generales'!$B$11)^(AC$3-'3- Datos generales'!$B$4)),0),0)</f>
        <v>0</v>
      </c>
      <c r="AD65" s="21">
        <f>IF('4-Registro de activos'!$AV65=(AD$3-'3- Datos generales'!$B$4),ROUNDUP(('4-Registro de activos'!$G65*'3- Datos generales'!$B$12*(1+'3- Datos generales'!$B$11)^(AD$3-'3- Datos generales'!$B$4)),0),0)</f>
        <v>0</v>
      </c>
      <c r="AE65" s="21">
        <f>IF('4-Registro de activos'!$AV65=(AE$3-'3- Datos generales'!$B$4),ROUNDUP(('4-Registro de activos'!$G65*'3- Datos generales'!$B$12*(1+'3- Datos generales'!$B$11)^(AE$3-'3- Datos generales'!$B$4)),0),0)</f>
        <v>0</v>
      </c>
      <c r="AF65" s="21">
        <f>IF('4-Registro de activos'!$AV65=(AF$3-'3- Datos generales'!$B$4),ROUNDUP(('4-Registro de activos'!$G65*'3- Datos generales'!$B$12*(1+'3- Datos generales'!$B$11)^(AF$3-'3- Datos generales'!$B$4)),0),0)</f>
        <v>0</v>
      </c>
      <c r="AG65" s="21">
        <f>IF('4-Registro de activos'!$AV65=(AG$3-'3- Datos generales'!$B$4),ROUNDUP(('4-Registro de activos'!$G65*'3- Datos generales'!$B$12*(1+'3- Datos generales'!$B$11)^(AG$3-'3- Datos generales'!$B$4)),0),0)</f>
        <v>0</v>
      </c>
      <c r="AH65" s="21">
        <f>IF('4-Registro de activos'!$AV65=(AH$3-'3- Datos generales'!$B$4),ROUNDUP(('4-Registro de activos'!$G65*'3- Datos generales'!$B$12*(1+'3- Datos generales'!$B$11)^(AH$3-'3- Datos generales'!$B$4)),0),0)</f>
        <v>0</v>
      </c>
      <c r="AI65" s="21">
        <f>IF('4-Registro de activos'!$AV65=(AI$3-'3- Datos generales'!$B$4),ROUNDUP(('4-Registro de activos'!$G65*'3- Datos generales'!$B$12*(1+'3- Datos generales'!$B$11)^(AI$3-'3- Datos generales'!$B$4)),0),0)</f>
        <v>0</v>
      </c>
      <c r="AJ65" s="21">
        <f>IF('4-Registro de activos'!$AV65=(AJ$3-'3- Datos generales'!$B$4),ROUNDUP(('4-Registro de activos'!$G65*'3- Datos generales'!$B$12*(1+'3- Datos generales'!$B$11)^(AJ$3-'3- Datos generales'!$B$4)),0),0)</f>
        <v>0</v>
      </c>
      <c r="AK65" s="159">
        <f>IF('4-Registro de activos'!$AV65=(AK$3-'3- Datos generales'!$B$4),ROUNDUP(('4-Registro de activos'!$G65*'3- Datos generales'!$B$12*(1+'3- Datos generales'!$B$11)^(AK$3-'3- Datos generales'!$B$4)),0),0)</f>
        <v>0</v>
      </c>
      <c r="AL65" s="22">
        <f>IF('4-Registro de activos'!$AV65&lt;=(AL$3-'3- Datos generales'!$B$4),ROUNDUP((('4-Registro de activos'!$H65*'3- Datos generales'!$B$12)*((1+'3- Datos generales'!$B$11)^(AL$3-'3- Datos generales'!$B$4+'8 -Datos de referencia'!$B$25))),0),0)</f>
        <v>0</v>
      </c>
      <c r="AM65" s="21">
        <f>IF('4-Registro de activos'!$AV65=(AM$3-'3- Datos generales'!$B$4),ROUNDUP((('4-Registro de activos'!$H65*'3- Datos generales'!$B$12)*((1+'3- Datos generales'!$B$11)^(AM$3-'3- Datos generales'!$B$4+'8 -Datos de referencia'!$B$25))),0),0)</f>
        <v>0</v>
      </c>
      <c r="AN65" s="21">
        <f>IF('4-Registro de activos'!$AV65=(AN$3-'3- Datos generales'!$B$4),ROUNDUP((('4-Registro de activos'!$H65*'3- Datos generales'!$B$12)*((1+'3- Datos generales'!$B$11)^(AN$3-'3- Datos generales'!$B$4+'8 -Datos de referencia'!$B$25))),0),0)</f>
        <v>0</v>
      </c>
      <c r="AO65" s="21">
        <f>IF('4-Registro de activos'!$AV65=(AO$3-'3- Datos generales'!$B$4),ROUNDUP((('4-Registro de activos'!$H65*'3- Datos generales'!$B$12)*((1+'3- Datos generales'!$B$11)^(AO$3-'3- Datos generales'!$B$4+'8 -Datos de referencia'!$B$25))),0),0)</f>
        <v>0</v>
      </c>
      <c r="AP65" s="21">
        <f>IF('4-Registro de activos'!$AV65=(AP$3-'3- Datos generales'!$B$4),ROUNDUP((('4-Registro de activos'!$H65*'3- Datos generales'!$B$12)*((1+'3- Datos generales'!$B$11)^(AP$3-'3- Datos generales'!$B$4+'8 -Datos de referencia'!$B$25))),0),0)</f>
        <v>0</v>
      </c>
      <c r="AQ65" s="21">
        <f>IF('4-Registro de activos'!$AV65=(AQ$3-'3- Datos generales'!$B$4),ROUNDUP((('4-Registro de activos'!$H65*'3- Datos generales'!$B$12)*((1+'3- Datos generales'!$B$11)^(AQ$3-'3- Datos generales'!$B$4+'8 -Datos de referencia'!$B$25))),0),0)</f>
        <v>0</v>
      </c>
      <c r="AR65" s="21">
        <f>IF('4-Registro de activos'!$AV65=(AR$3-'3- Datos generales'!$B$4),ROUNDUP((('4-Registro de activos'!$H65*'3- Datos generales'!$B$12)*((1+'3- Datos generales'!$B$11)^(AR$3-'3- Datos generales'!$B$4+'8 -Datos de referencia'!$B$25))),0),0)</f>
        <v>0</v>
      </c>
      <c r="AS65" s="21">
        <f>IF('4-Registro de activos'!$AV65=(AS$3-'3- Datos generales'!$B$4),ROUNDUP((('4-Registro de activos'!$H65*'3- Datos generales'!$B$12)*((1+'3- Datos generales'!$B$11)^(AS$3-'3- Datos generales'!$B$4+'8 -Datos de referencia'!$B$25))),0),0)</f>
        <v>0</v>
      </c>
      <c r="AT65" s="21">
        <f>IF('4-Registro de activos'!$AV65=(AT$3-'3- Datos generales'!$B$4),ROUNDUP((('4-Registro de activos'!$H65*'3- Datos generales'!$B$12)*((1+'3- Datos generales'!$B$11)^(AT$3-'3- Datos generales'!$B$4+'8 -Datos de referencia'!$B$25))),0),0)</f>
        <v>0</v>
      </c>
      <c r="AU65" s="21">
        <f>IF('4-Registro de activos'!$AV65=(AU$3-'3- Datos generales'!$B$4),ROUNDUP((('4-Registro de activos'!$H65*'3- Datos generales'!$B$12)*((1+'3- Datos generales'!$B$11)^(AU$3-'3- Datos generales'!$B$4+'8 -Datos de referencia'!$B$25))),0),0)</f>
        <v>0</v>
      </c>
      <c r="AV65" s="159">
        <f>IF('4-Registro de activos'!$AV65=(AV$3-'3- Datos generales'!$B$4),ROUNDUP((('4-Registro de activos'!$H65*'3- Datos generales'!$B$12)*((1+'3- Datos generales'!$B$11)^(AV$3-'3- Datos generales'!$B$4+'8 -Datos de referencia'!$B$25))),0),0)</f>
        <v>0</v>
      </c>
      <c r="AW65" s="23">
        <f>IF(P65&gt;0,($M65*(1+'3- Datos generales'!$B$5)^('5-Proyección inversiones'!AW$3-'3- Datos generales'!$B$4))*(P65*((1+'3- Datos generales'!$B$11)^(AW$3-'3- Datos generales'!$B$4+'8 -Datos de referencia'!$B$25))),0)</f>
        <v>0</v>
      </c>
      <c r="AX65" s="20">
        <f>IF(Q65&gt;0,($M65*(1+'3- Datos generales'!$B$5)^(AX$3-'3- Datos generales'!$B$4))*(Q65*((1+'3- Datos generales'!$B$11)^('5-Proyección inversiones'!AX$3-'3- Datos generales'!$B$4+'8 -Datos de referencia'!$B$25))),0)</f>
        <v>0</v>
      </c>
      <c r="AY65" s="20">
        <f>IF(R65&gt;0,($M65*(1+'3- Datos generales'!$B$5)^(AY$3-'3- Datos generales'!$B$4))*(R65*((1+'3- Datos generales'!$B$11)^('5-Proyección inversiones'!AY$3-'3- Datos generales'!$B$4+'8 -Datos de referencia'!$B$25))),0)</f>
        <v>0</v>
      </c>
      <c r="AZ65" s="20">
        <f>IF(S65&gt;0,($M65*(1+'3- Datos generales'!$B$5)^(AZ$3-'3- Datos generales'!$B$4))*(S65*((1+'3- Datos generales'!$B$11)^('5-Proyección inversiones'!AZ$3-'3- Datos generales'!$B$4+'8 -Datos de referencia'!$B$25))),0)</f>
        <v>0</v>
      </c>
      <c r="BA65" s="20">
        <f>IF(T65&gt;0,($M65*(1+'3- Datos generales'!$B$5)^(BA$3-'3- Datos generales'!$B$4))*(T65*((1+'3- Datos generales'!$B$11)^('5-Proyección inversiones'!BA$3-'3- Datos generales'!$B$4+'8 -Datos de referencia'!$B$25))),0)</f>
        <v>0</v>
      </c>
      <c r="BB65" s="20">
        <f>IF(U65&gt;0,($M65*(1+'3- Datos generales'!$B$5)^(BB$3-'3- Datos generales'!$B$4))*(U65*((1+'3- Datos generales'!$B$11)^('5-Proyección inversiones'!BB$3-'3- Datos generales'!$B$4+'8 -Datos de referencia'!$B$25))),0)</f>
        <v>0</v>
      </c>
      <c r="BC65" s="20">
        <f>IF(V65&gt;0,($M65*(1+'3- Datos generales'!$B$5)^(BC$3-'3- Datos generales'!$B$4))*(V65*((1+'3- Datos generales'!$B$11)^('5-Proyección inversiones'!BC$3-'3- Datos generales'!$B$4+'8 -Datos de referencia'!$B$25))),0)</f>
        <v>0</v>
      </c>
      <c r="BD65" s="20">
        <f>IF(W65&gt;0,($M65*(1+'3- Datos generales'!$B$5)^(BD$3-'3- Datos generales'!$B$4))*(W65*((1+'3- Datos generales'!$B$11)^('5-Proyección inversiones'!BD$3-'3- Datos generales'!$B$4+'8 -Datos de referencia'!$B$25))),0)</f>
        <v>0</v>
      </c>
      <c r="BE65" s="20">
        <f>IF(X65&gt;0,($M65*(1+'3- Datos generales'!$B$5)^(BE$3-'3- Datos generales'!$B$4))*(X65*((1+'3- Datos generales'!$B$11)^('5-Proyección inversiones'!BE$3-'3- Datos generales'!$B$4+'8 -Datos de referencia'!$B$25))),0)</f>
        <v>0</v>
      </c>
      <c r="BF65" s="20">
        <f>IF(Y65&gt;0,($M65*(1+'3- Datos generales'!$B$5)^(BF$3-'3- Datos generales'!$B$4))*(Y65*((1+'3- Datos generales'!$B$11)^('5-Proyección inversiones'!BF$3-'3- Datos generales'!$B$4+'8 -Datos de referencia'!$B$25))),0)</f>
        <v>0</v>
      </c>
      <c r="BG65" s="155">
        <f>IF(Z65&gt;0,($M65*(1+'3- Datos generales'!$B$5)^(BG$3-'3- Datos generales'!$B$4))*(Z65*((1+'3- Datos generales'!$B$11)^('5-Proyección inversiones'!BG$3-'3- Datos generales'!$B$4+'8 -Datos de referencia'!$B$25))),0)</f>
        <v>0</v>
      </c>
      <c r="BH65" s="23">
        <f>IF(AA65&gt;0,($N65*(1+'3- Datos generales'!$B$5)^(BH$3-'3- Datos generales'!$B$4))*(AA65*((1+'3- Datos generales'!$B$11)^('5-Proyección inversiones'!BH$3-'3- Datos generales'!$B$4+'8 -Datos de referencia'!$B$25))),0)</f>
        <v>0</v>
      </c>
      <c r="BI65" s="20">
        <f>IF(AB65&gt;0,$N65*((1+'3- Datos generales'!$B$5)^(BI$3-'3- Datos generales'!$B$4))*(AB65*((1+'3- Datos generales'!$B$11)^('5-Proyección inversiones'!BI$3-'3- Datos generales'!$B$4+'8 -Datos de referencia'!$B$25))),0)</f>
        <v>0</v>
      </c>
      <c r="BJ65" s="20">
        <f>IF(AC65&gt;0,$N65*((1+'3- Datos generales'!$B$5)^(BJ$3-'3- Datos generales'!$B$4))*(AC65*((1+'3- Datos generales'!$B$11)^('5-Proyección inversiones'!BJ$3-'3- Datos generales'!$B$4+'8 -Datos de referencia'!$B$25))),0)</f>
        <v>0</v>
      </c>
      <c r="BK65" s="20">
        <f>IF(AD65&gt;0,$N65*((1+'3- Datos generales'!$B$5)^(BK$3-'3- Datos generales'!$B$4))*(AD65*((1+'3- Datos generales'!$B$11)^('5-Proyección inversiones'!BK$3-'3- Datos generales'!$B$4+'8 -Datos de referencia'!$B$25))),0)</f>
        <v>0</v>
      </c>
      <c r="BL65" s="20">
        <f>IF(AE65&gt;0,$N65*((1+'3- Datos generales'!$B$5)^(BL$3-'3- Datos generales'!$B$4))*(AE65*((1+'3- Datos generales'!$B$11)^('5-Proyección inversiones'!BL$3-'3- Datos generales'!$B$4+'8 -Datos de referencia'!$B$25))),0)</f>
        <v>0</v>
      </c>
      <c r="BM65" s="20">
        <f>IF(AF65&gt;0,$N65*((1+'3- Datos generales'!$B$5)^(BM$3-'3- Datos generales'!$B$4))*(AF65*((1+'3- Datos generales'!$B$11)^('5-Proyección inversiones'!BM$3-'3- Datos generales'!$B$4+'8 -Datos de referencia'!$B$25))),0)</f>
        <v>0</v>
      </c>
      <c r="BN65" s="20">
        <f>IF(AG65&gt;0,$N65*((1+'3- Datos generales'!$B$5)^(BN$3-'3- Datos generales'!$B$4))*(AG65*((1+'3- Datos generales'!$B$11)^('5-Proyección inversiones'!BN$3-'3- Datos generales'!$B$4+'8 -Datos de referencia'!$B$25))),0)</f>
        <v>0</v>
      </c>
      <c r="BO65" s="20">
        <f>IF(AH65&gt;0,$N65*((1+'3- Datos generales'!$B$5)^(BO$3-'3- Datos generales'!$B$4))*(AH65*((1+'3- Datos generales'!$B$11)^('5-Proyección inversiones'!BO$3-'3- Datos generales'!$B$4+'8 -Datos de referencia'!$B$25))),0)</f>
        <v>0</v>
      </c>
      <c r="BP65" s="20">
        <f>IF(AI65&gt;0,$N65*((1+'3- Datos generales'!$B$5)^(BP$3-'3- Datos generales'!$B$4))*(AI65*((1+'3- Datos generales'!$B$11)^('5-Proyección inversiones'!BP$3-'3- Datos generales'!$B$4+'8 -Datos de referencia'!$B$25))),0)</f>
        <v>0</v>
      </c>
      <c r="BQ65" s="20">
        <f>IF(AJ65&gt;0,$N65*((1+'3- Datos generales'!$B$5)^(BQ$3-'3- Datos generales'!$B$4))*(AJ65*((1+'3- Datos generales'!$B$11)^('5-Proyección inversiones'!BQ$3-'3- Datos generales'!$B$4+'8 -Datos de referencia'!$B$25))),0)</f>
        <v>0</v>
      </c>
      <c r="BR65" s="155">
        <f>IF(AK65&gt;0,$N65*((1+'3- Datos generales'!$B$5)^(BR$3-'3- Datos generales'!$B$4))*(AK65*((1+'3- Datos generales'!$B$11)^('5-Proyección inversiones'!BR$3-'3- Datos generales'!$B$4+'8 -Datos de referencia'!$B$25))),0)</f>
        <v>0</v>
      </c>
      <c r="BS65" s="23">
        <f>IF(AL65&gt;0,AL65*($O65*(1+'3- Datos generales'!$B$5)^(BH$3-'3- Datos generales'!$B$4)),0)</f>
        <v>0</v>
      </c>
      <c r="BT65" s="20">
        <f>IF(AM65&gt;0,AM65*($O65*(1+'3- Datos generales'!$B$5)^(BT$3-'3- Datos generales'!$B$4)),0)</f>
        <v>0</v>
      </c>
      <c r="BU65" s="20">
        <f>IF(AN65&gt;0,AN65*($O65*(1+'3- Datos generales'!$B$5)^(BU$3-'3- Datos generales'!$B$4)),0)</f>
        <v>0</v>
      </c>
      <c r="BV65" s="20">
        <f>IF(AO65&gt;0,AO65*($O65*(1+'3- Datos generales'!$B$5)^(BV$3-'3- Datos generales'!$B$4)),0)</f>
        <v>0</v>
      </c>
      <c r="BW65" s="20">
        <f>IF(AP65&gt;0,AP65*($O65*(1+'3- Datos generales'!$B$5)^(BW$3-'3- Datos generales'!$B$4)),0)</f>
        <v>0</v>
      </c>
      <c r="BX65" s="20">
        <f>IF(AQ65&gt;0,AQ65*($O65*(1+'3- Datos generales'!$B$5)^(BX$3-'3- Datos generales'!$B$4)),0)</f>
        <v>0</v>
      </c>
      <c r="BY65" s="20">
        <f>IF(AR65&gt;0,AR65*($O65*(1+'3- Datos generales'!$B$5)^(BY$3-'3- Datos generales'!$B$4)),0)</f>
        <v>0</v>
      </c>
      <c r="BZ65" s="20">
        <f>IF(AS65&gt;0,AS65*($O65*(1+'3- Datos generales'!$B$5)^(BZ$3-'3- Datos generales'!$B$4)),0)</f>
        <v>0</v>
      </c>
      <c r="CA65" s="20">
        <f>IF(AT65&gt;0,AT65*($O65*(1+'3- Datos generales'!$B$5)^(CA$3-'3- Datos generales'!$B$4)),0)</f>
        <v>0</v>
      </c>
      <c r="CB65" s="20">
        <f>IF(AU65&gt;0,AU65*($O65*(1+'3- Datos generales'!$B$5)^(CB$3-'3- Datos generales'!$B$4)),0)</f>
        <v>0</v>
      </c>
      <c r="CC65" s="155">
        <f>IF(AV65&gt;0,AV65*($O65*(1+'3- Datos generales'!$B$5)^(CC$3-'3- Datos generales'!$B$4)),0)</f>
        <v>0</v>
      </c>
    </row>
    <row r="66" spans="1:81" x14ac:dyDescent="0.25">
      <c r="A66" s="38"/>
      <c r="B66" s="14"/>
      <c r="C66" s="14">
        <f>'4-Registro de activos'!C66</f>
        <v>0</v>
      </c>
      <c r="D66" s="14">
        <f>'4-Registro de activos'!D66</f>
        <v>0</v>
      </c>
      <c r="E66" s="14">
        <f>'4-Registro de activos'!E66</f>
        <v>0</v>
      </c>
      <c r="F66" s="14">
        <f>'4-Registro de activos'!F66</f>
        <v>0</v>
      </c>
      <c r="G66" s="14">
        <f>'4-Registro de activos'!G66</f>
        <v>0</v>
      </c>
      <c r="H66" s="26">
        <f>'4-Registro de activos'!H66</f>
        <v>0</v>
      </c>
      <c r="I66" s="15" t="str">
        <f>'4-Registro de activos'!AV66</f>
        <v>n/a</v>
      </c>
      <c r="J66" s="14" t="str">
        <f>'4-Registro de activos'!AW66</f>
        <v>Bajo Riesgo</v>
      </c>
      <c r="K66" s="14" t="str">
        <f>'4-Registro de activos'!AX66</f>
        <v>n/a</v>
      </c>
      <c r="L66" s="14" t="str">
        <f>'4-Registro de activos'!AY66</f>
        <v>n/a</v>
      </c>
      <c r="M66" s="66">
        <f>IF('4-Registro de activos'!K66="Sistema no mejorado",AVERAGE('3- Datos generales'!$D$20:$D$21),0)</f>
        <v>0</v>
      </c>
      <c r="N66" s="20" t="str">
        <f>IF('4-Registro de activos'!K66="Sistema no mejorado",0,IF('4-Registro de activos'!I66="sin dato","n/a",IF('4-Registro de activos'!I66="otro","n/a",VLOOKUP('4-Registro de activos'!I66,'3- Datos generales'!$A$23:$D$24,4,0))))</f>
        <v>n/a</v>
      </c>
      <c r="O66" s="155" t="str">
        <f>IF('4-Registro de activos'!K66="Sistema no mejorado",0,IF('4-Registro de activos'!I66="sin dato","n/a",IF('4-Registro de activos'!I66="otro","n/a",VLOOKUP('4-Registro de activos'!I66,'3- Datos generales'!$A$26:$D$27,4,0))))</f>
        <v>n/a</v>
      </c>
      <c r="P66" s="22">
        <f>IF('4-Registro de activos'!$AY66="Nueva Construccion",ROUNDUP(('4-Registro de activos'!$G66*'3- Datos generales'!$B$12*(1+'3- Datos generales'!$B$11)^(P$3-'3- Datos generales'!$B$4)),0),0)</f>
        <v>0</v>
      </c>
      <c r="Q66" s="21">
        <f>IF('4-Registro de activos'!$AY66="Nueva Construccion",IF($P66&gt;0,0,ROUNDUP(('4-Registro de activos'!$G66*'3- Datos generales'!$B$12*(1+'3- Datos generales'!$B$11)^(Q$3-'3- Datos generales'!$B$4)),0)),0)</f>
        <v>0</v>
      </c>
      <c r="R66" s="21">
        <f>IF('4-Registro de activos'!$AY66="Nueva Construccion",IF($P66&gt;0,0,ROUNDUP(('4-Registro de activos'!$G66*'3- Datos generales'!$B$12*(1+'3- Datos generales'!$B$11)^(R$3-'3- Datos generales'!$B$4)),0)),0)</f>
        <v>0</v>
      </c>
      <c r="S66" s="21">
        <f>IF('4-Registro de activos'!$AY66="Nueva Construccion",IF($P66&gt;0,0,ROUNDUP(('4-Registro de activos'!$G66*'3- Datos generales'!$B$12*(1+'3- Datos generales'!$B$11)^(S$3-'3- Datos generales'!$B$4)),0)),0)</f>
        <v>0</v>
      </c>
      <c r="T66" s="21">
        <f>IF('4-Registro de activos'!$AY66="Nueva Construccion",IF($P66&gt;0,0,ROUNDUP(('4-Registro de activos'!$G66*'3- Datos generales'!$B$12*(1+'3- Datos generales'!$B$11)^(T$3-'3- Datos generales'!$B$4)),0)),0)</f>
        <v>0</v>
      </c>
      <c r="U66" s="21">
        <f>IF('4-Registro de activos'!$AY66="Nueva Construccion",IF($P66&gt;0,0,ROUNDUP(('4-Registro de activos'!$G66*'3- Datos generales'!$B$12*(1+'3- Datos generales'!$B$11)^(U$3-'3- Datos generales'!$B$4)),0)),0)</f>
        <v>0</v>
      </c>
      <c r="V66" s="21">
        <f>IF('4-Registro de activos'!$AY66="Nueva Construccion",IF($P66&gt;0,0,ROUNDUP(('4-Registro de activos'!$G66*'3- Datos generales'!$B$12*(1+'3- Datos generales'!$B$11)^(V$3-'3- Datos generales'!$B$4)),0)),0)</f>
        <v>0</v>
      </c>
      <c r="W66" s="21">
        <f>IF('4-Registro de activos'!$AY66="Nueva Construccion",IF($P66&gt;0,0,ROUNDUP(('4-Registro de activos'!$G66*'3- Datos generales'!$B$12*(1+'3- Datos generales'!$B$11)^(W$3-'3- Datos generales'!$B$4)),0)),0)</f>
        <v>0</v>
      </c>
      <c r="X66" s="21">
        <f>IF('4-Registro de activos'!$AY66="Nueva Construccion",IF($P66&gt;0,0,ROUNDUP(('4-Registro de activos'!$G66*'3- Datos generales'!$B$12*(1+'3- Datos generales'!$B$11)^(X$3-'3- Datos generales'!$B$4)),0)),0)</f>
        <v>0</v>
      </c>
      <c r="Y66" s="21">
        <f>IF('4-Registro de activos'!$AY66="Nueva Construccion",IF($P66&gt;0,0,ROUNDUP(('4-Registro de activos'!$G66*'3- Datos generales'!$B$12*(1+'3- Datos generales'!$B$11)^(Y$3-'3- Datos generales'!$B$4)),0)),0)</f>
        <v>0</v>
      </c>
      <c r="Z66" s="159">
        <f>IF('4-Registro de activos'!$AY66="Nueva Construccion",IF($P66&gt;0,0,ROUNDUP(('4-Registro de activos'!$G66*'3- Datos generales'!$B$12*(1+'3- Datos generales'!$B$11)^(Z$3-'3- Datos generales'!$B$4)),0)),0)</f>
        <v>0</v>
      </c>
      <c r="AA66" s="22">
        <f>IF('4-Registro de activos'!$AV66&lt;=(AA$3-'3- Datos generales'!$B$4),ROUNDUP(('4-Registro de activos'!$G66*'3- Datos generales'!$B$12*(1+'3- Datos generales'!$B$11)^(AA$3-'3- Datos generales'!$B$4)),0),0)</f>
        <v>0</v>
      </c>
      <c r="AB66" s="21">
        <f>IF('4-Registro de activos'!$AV66=(AB$3-'3- Datos generales'!$B$4),ROUNDUP(('4-Registro de activos'!$G66*'3- Datos generales'!$B$12*(1+'3- Datos generales'!$B$11)^(AB$3-'3- Datos generales'!$B$4)),0),0)</f>
        <v>0</v>
      </c>
      <c r="AC66" s="21">
        <f>IF('4-Registro de activos'!$AV66=(AC$3-'3- Datos generales'!$B$4),ROUNDUP(('4-Registro de activos'!$G66*'3- Datos generales'!$B$12*(1+'3- Datos generales'!$B$11)^(AC$3-'3- Datos generales'!$B$4)),0),0)</f>
        <v>0</v>
      </c>
      <c r="AD66" s="21">
        <f>IF('4-Registro de activos'!$AV66=(AD$3-'3- Datos generales'!$B$4),ROUNDUP(('4-Registro de activos'!$G66*'3- Datos generales'!$B$12*(1+'3- Datos generales'!$B$11)^(AD$3-'3- Datos generales'!$B$4)),0),0)</f>
        <v>0</v>
      </c>
      <c r="AE66" s="21">
        <f>IF('4-Registro de activos'!$AV66=(AE$3-'3- Datos generales'!$B$4),ROUNDUP(('4-Registro de activos'!$G66*'3- Datos generales'!$B$12*(1+'3- Datos generales'!$B$11)^(AE$3-'3- Datos generales'!$B$4)),0),0)</f>
        <v>0</v>
      </c>
      <c r="AF66" s="21">
        <f>IF('4-Registro de activos'!$AV66=(AF$3-'3- Datos generales'!$B$4),ROUNDUP(('4-Registro de activos'!$G66*'3- Datos generales'!$B$12*(1+'3- Datos generales'!$B$11)^(AF$3-'3- Datos generales'!$B$4)),0),0)</f>
        <v>0</v>
      </c>
      <c r="AG66" s="21">
        <f>IF('4-Registro de activos'!$AV66=(AG$3-'3- Datos generales'!$B$4),ROUNDUP(('4-Registro de activos'!$G66*'3- Datos generales'!$B$12*(1+'3- Datos generales'!$B$11)^(AG$3-'3- Datos generales'!$B$4)),0),0)</f>
        <v>0</v>
      </c>
      <c r="AH66" s="21">
        <f>IF('4-Registro de activos'!$AV66=(AH$3-'3- Datos generales'!$B$4),ROUNDUP(('4-Registro de activos'!$G66*'3- Datos generales'!$B$12*(1+'3- Datos generales'!$B$11)^(AH$3-'3- Datos generales'!$B$4)),0),0)</f>
        <v>0</v>
      </c>
      <c r="AI66" s="21">
        <f>IF('4-Registro de activos'!$AV66=(AI$3-'3- Datos generales'!$B$4),ROUNDUP(('4-Registro de activos'!$G66*'3- Datos generales'!$B$12*(1+'3- Datos generales'!$B$11)^(AI$3-'3- Datos generales'!$B$4)),0),0)</f>
        <v>0</v>
      </c>
      <c r="AJ66" s="21">
        <f>IF('4-Registro de activos'!$AV66=(AJ$3-'3- Datos generales'!$B$4),ROUNDUP(('4-Registro de activos'!$G66*'3- Datos generales'!$B$12*(1+'3- Datos generales'!$B$11)^(AJ$3-'3- Datos generales'!$B$4)),0),0)</f>
        <v>0</v>
      </c>
      <c r="AK66" s="159">
        <f>IF('4-Registro de activos'!$AV66=(AK$3-'3- Datos generales'!$B$4),ROUNDUP(('4-Registro de activos'!$G66*'3- Datos generales'!$B$12*(1+'3- Datos generales'!$B$11)^(AK$3-'3- Datos generales'!$B$4)),0),0)</f>
        <v>0</v>
      </c>
      <c r="AL66" s="22">
        <f>IF('4-Registro de activos'!$AV66&lt;=(AL$3-'3- Datos generales'!$B$4),ROUNDUP((('4-Registro de activos'!$H66*'3- Datos generales'!$B$12)*((1+'3- Datos generales'!$B$11)^(AL$3-'3- Datos generales'!$B$4+'8 -Datos de referencia'!$B$25))),0),0)</f>
        <v>0</v>
      </c>
      <c r="AM66" s="21">
        <f>IF('4-Registro de activos'!$AV66=(AM$3-'3- Datos generales'!$B$4),ROUNDUP((('4-Registro de activos'!$H66*'3- Datos generales'!$B$12)*((1+'3- Datos generales'!$B$11)^(AM$3-'3- Datos generales'!$B$4+'8 -Datos de referencia'!$B$25))),0),0)</f>
        <v>0</v>
      </c>
      <c r="AN66" s="21">
        <f>IF('4-Registro de activos'!$AV66=(AN$3-'3- Datos generales'!$B$4),ROUNDUP((('4-Registro de activos'!$H66*'3- Datos generales'!$B$12)*((1+'3- Datos generales'!$B$11)^(AN$3-'3- Datos generales'!$B$4+'8 -Datos de referencia'!$B$25))),0),0)</f>
        <v>0</v>
      </c>
      <c r="AO66" s="21">
        <f>IF('4-Registro de activos'!$AV66=(AO$3-'3- Datos generales'!$B$4),ROUNDUP((('4-Registro de activos'!$H66*'3- Datos generales'!$B$12)*((1+'3- Datos generales'!$B$11)^(AO$3-'3- Datos generales'!$B$4+'8 -Datos de referencia'!$B$25))),0),0)</f>
        <v>0</v>
      </c>
      <c r="AP66" s="21">
        <f>IF('4-Registro de activos'!$AV66=(AP$3-'3- Datos generales'!$B$4),ROUNDUP((('4-Registro de activos'!$H66*'3- Datos generales'!$B$12)*((1+'3- Datos generales'!$B$11)^(AP$3-'3- Datos generales'!$B$4+'8 -Datos de referencia'!$B$25))),0),0)</f>
        <v>0</v>
      </c>
      <c r="AQ66" s="21">
        <f>IF('4-Registro de activos'!$AV66=(AQ$3-'3- Datos generales'!$B$4),ROUNDUP((('4-Registro de activos'!$H66*'3- Datos generales'!$B$12)*((1+'3- Datos generales'!$B$11)^(AQ$3-'3- Datos generales'!$B$4+'8 -Datos de referencia'!$B$25))),0),0)</f>
        <v>0</v>
      </c>
      <c r="AR66" s="21">
        <f>IF('4-Registro de activos'!$AV66=(AR$3-'3- Datos generales'!$B$4),ROUNDUP((('4-Registro de activos'!$H66*'3- Datos generales'!$B$12)*((1+'3- Datos generales'!$B$11)^(AR$3-'3- Datos generales'!$B$4+'8 -Datos de referencia'!$B$25))),0),0)</f>
        <v>0</v>
      </c>
      <c r="AS66" s="21">
        <f>IF('4-Registro de activos'!$AV66=(AS$3-'3- Datos generales'!$B$4),ROUNDUP((('4-Registro de activos'!$H66*'3- Datos generales'!$B$12)*((1+'3- Datos generales'!$B$11)^(AS$3-'3- Datos generales'!$B$4+'8 -Datos de referencia'!$B$25))),0),0)</f>
        <v>0</v>
      </c>
      <c r="AT66" s="21">
        <f>IF('4-Registro de activos'!$AV66=(AT$3-'3- Datos generales'!$B$4),ROUNDUP((('4-Registro de activos'!$H66*'3- Datos generales'!$B$12)*((1+'3- Datos generales'!$B$11)^(AT$3-'3- Datos generales'!$B$4+'8 -Datos de referencia'!$B$25))),0),0)</f>
        <v>0</v>
      </c>
      <c r="AU66" s="21">
        <f>IF('4-Registro de activos'!$AV66=(AU$3-'3- Datos generales'!$B$4),ROUNDUP((('4-Registro de activos'!$H66*'3- Datos generales'!$B$12)*((1+'3- Datos generales'!$B$11)^(AU$3-'3- Datos generales'!$B$4+'8 -Datos de referencia'!$B$25))),0),0)</f>
        <v>0</v>
      </c>
      <c r="AV66" s="159">
        <f>IF('4-Registro de activos'!$AV66=(AV$3-'3- Datos generales'!$B$4),ROUNDUP((('4-Registro de activos'!$H66*'3- Datos generales'!$B$12)*((1+'3- Datos generales'!$B$11)^(AV$3-'3- Datos generales'!$B$4+'8 -Datos de referencia'!$B$25))),0),0)</f>
        <v>0</v>
      </c>
      <c r="AW66" s="23">
        <f>IF(P66&gt;0,($M66*(1+'3- Datos generales'!$B$5)^('5-Proyección inversiones'!AW$3-'3- Datos generales'!$B$4))*(P66*((1+'3- Datos generales'!$B$11)^(AW$3-'3- Datos generales'!$B$4+'8 -Datos de referencia'!$B$25))),0)</f>
        <v>0</v>
      </c>
      <c r="AX66" s="20">
        <f>IF(Q66&gt;0,($M66*(1+'3- Datos generales'!$B$5)^(AX$3-'3- Datos generales'!$B$4))*(Q66*((1+'3- Datos generales'!$B$11)^('5-Proyección inversiones'!AX$3-'3- Datos generales'!$B$4+'8 -Datos de referencia'!$B$25))),0)</f>
        <v>0</v>
      </c>
      <c r="AY66" s="20">
        <f>IF(R66&gt;0,($M66*(1+'3- Datos generales'!$B$5)^(AY$3-'3- Datos generales'!$B$4))*(R66*((1+'3- Datos generales'!$B$11)^('5-Proyección inversiones'!AY$3-'3- Datos generales'!$B$4+'8 -Datos de referencia'!$B$25))),0)</f>
        <v>0</v>
      </c>
      <c r="AZ66" s="20">
        <f>IF(S66&gt;0,($M66*(1+'3- Datos generales'!$B$5)^(AZ$3-'3- Datos generales'!$B$4))*(S66*((1+'3- Datos generales'!$B$11)^('5-Proyección inversiones'!AZ$3-'3- Datos generales'!$B$4+'8 -Datos de referencia'!$B$25))),0)</f>
        <v>0</v>
      </c>
      <c r="BA66" s="20">
        <f>IF(T66&gt;0,($M66*(1+'3- Datos generales'!$B$5)^(BA$3-'3- Datos generales'!$B$4))*(T66*((1+'3- Datos generales'!$B$11)^('5-Proyección inversiones'!BA$3-'3- Datos generales'!$B$4+'8 -Datos de referencia'!$B$25))),0)</f>
        <v>0</v>
      </c>
      <c r="BB66" s="20">
        <f>IF(U66&gt;0,($M66*(1+'3- Datos generales'!$B$5)^(BB$3-'3- Datos generales'!$B$4))*(U66*((1+'3- Datos generales'!$B$11)^('5-Proyección inversiones'!BB$3-'3- Datos generales'!$B$4+'8 -Datos de referencia'!$B$25))),0)</f>
        <v>0</v>
      </c>
      <c r="BC66" s="20">
        <f>IF(V66&gt;0,($M66*(1+'3- Datos generales'!$B$5)^(BC$3-'3- Datos generales'!$B$4))*(V66*((1+'3- Datos generales'!$B$11)^('5-Proyección inversiones'!BC$3-'3- Datos generales'!$B$4+'8 -Datos de referencia'!$B$25))),0)</f>
        <v>0</v>
      </c>
      <c r="BD66" s="20">
        <f>IF(W66&gt;0,($M66*(1+'3- Datos generales'!$B$5)^(BD$3-'3- Datos generales'!$B$4))*(W66*((1+'3- Datos generales'!$B$11)^('5-Proyección inversiones'!BD$3-'3- Datos generales'!$B$4+'8 -Datos de referencia'!$B$25))),0)</f>
        <v>0</v>
      </c>
      <c r="BE66" s="20">
        <f>IF(X66&gt;0,($M66*(1+'3- Datos generales'!$B$5)^(BE$3-'3- Datos generales'!$B$4))*(X66*((1+'3- Datos generales'!$B$11)^('5-Proyección inversiones'!BE$3-'3- Datos generales'!$B$4+'8 -Datos de referencia'!$B$25))),0)</f>
        <v>0</v>
      </c>
      <c r="BF66" s="20">
        <f>IF(Y66&gt;0,($M66*(1+'3- Datos generales'!$B$5)^(BF$3-'3- Datos generales'!$B$4))*(Y66*((1+'3- Datos generales'!$B$11)^('5-Proyección inversiones'!BF$3-'3- Datos generales'!$B$4+'8 -Datos de referencia'!$B$25))),0)</f>
        <v>0</v>
      </c>
      <c r="BG66" s="155">
        <f>IF(Z66&gt;0,($M66*(1+'3- Datos generales'!$B$5)^(BG$3-'3- Datos generales'!$B$4))*(Z66*((1+'3- Datos generales'!$B$11)^('5-Proyección inversiones'!BG$3-'3- Datos generales'!$B$4+'8 -Datos de referencia'!$B$25))),0)</f>
        <v>0</v>
      </c>
      <c r="BH66" s="23">
        <f>IF(AA66&gt;0,($N66*(1+'3- Datos generales'!$B$5)^(BH$3-'3- Datos generales'!$B$4))*(AA66*((1+'3- Datos generales'!$B$11)^('5-Proyección inversiones'!BH$3-'3- Datos generales'!$B$4+'8 -Datos de referencia'!$B$25))),0)</f>
        <v>0</v>
      </c>
      <c r="BI66" s="20">
        <f>IF(AB66&gt;0,$N66*((1+'3- Datos generales'!$B$5)^(BI$3-'3- Datos generales'!$B$4))*(AB66*((1+'3- Datos generales'!$B$11)^('5-Proyección inversiones'!BI$3-'3- Datos generales'!$B$4+'8 -Datos de referencia'!$B$25))),0)</f>
        <v>0</v>
      </c>
      <c r="BJ66" s="20">
        <f>IF(AC66&gt;0,$N66*((1+'3- Datos generales'!$B$5)^(BJ$3-'3- Datos generales'!$B$4))*(AC66*((1+'3- Datos generales'!$B$11)^('5-Proyección inversiones'!BJ$3-'3- Datos generales'!$B$4+'8 -Datos de referencia'!$B$25))),0)</f>
        <v>0</v>
      </c>
      <c r="BK66" s="20">
        <f>IF(AD66&gt;0,$N66*((1+'3- Datos generales'!$B$5)^(BK$3-'3- Datos generales'!$B$4))*(AD66*((1+'3- Datos generales'!$B$11)^('5-Proyección inversiones'!BK$3-'3- Datos generales'!$B$4+'8 -Datos de referencia'!$B$25))),0)</f>
        <v>0</v>
      </c>
      <c r="BL66" s="20">
        <f>IF(AE66&gt;0,$N66*((1+'3- Datos generales'!$B$5)^(BL$3-'3- Datos generales'!$B$4))*(AE66*((1+'3- Datos generales'!$B$11)^('5-Proyección inversiones'!BL$3-'3- Datos generales'!$B$4+'8 -Datos de referencia'!$B$25))),0)</f>
        <v>0</v>
      </c>
      <c r="BM66" s="20">
        <f>IF(AF66&gt;0,$N66*((1+'3- Datos generales'!$B$5)^(BM$3-'3- Datos generales'!$B$4))*(AF66*((1+'3- Datos generales'!$B$11)^('5-Proyección inversiones'!BM$3-'3- Datos generales'!$B$4+'8 -Datos de referencia'!$B$25))),0)</f>
        <v>0</v>
      </c>
      <c r="BN66" s="20">
        <f>IF(AG66&gt;0,$N66*((1+'3- Datos generales'!$B$5)^(BN$3-'3- Datos generales'!$B$4))*(AG66*((1+'3- Datos generales'!$B$11)^('5-Proyección inversiones'!BN$3-'3- Datos generales'!$B$4+'8 -Datos de referencia'!$B$25))),0)</f>
        <v>0</v>
      </c>
      <c r="BO66" s="20">
        <f>IF(AH66&gt;0,$N66*((1+'3- Datos generales'!$B$5)^(BO$3-'3- Datos generales'!$B$4))*(AH66*((1+'3- Datos generales'!$B$11)^('5-Proyección inversiones'!BO$3-'3- Datos generales'!$B$4+'8 -Datos de referencia'!$B$25))),0)</f>
        <v>0</v>
      </c>
      <c r="BP66" s="20">
        <f>IF(AI66&gt;0,$N66*((1+'3- Datos generales'!$B$5)^(BP$3-'3- Datos generales'!$B$4))*(AI66*((1+'3- Datos generales'!$B$11)^('5-Proyección inversiones'!BP$3-'3- Datos generales'!$B$4+'8 -Datos de referencia'!$B$25))),0)</f>
        <v>0</v>
      </c>
      <c r="BQ66" s="20">
        <f>IF(AJ66&gt;0,$N66*((1+'3- Datos generales'!$B$5)^(BQ$3-'3- Datos generales'!$B$4))*(AJ66*((1+'3- Datos generales'!$B$11)^('5-Proyección inversiones'!BQ$3-'3- Datos generales'!$B$4+'8 -Datos de referencia'!$B$25))),0)</f>
        <v>0</v>
      </c>
      <c r="BR66" s="155">
        <f>IF(AK66&gt;0,$N66*((1+'3- Datos generales'!$B$5)^(BR$3-'3- Datos generales'!$B$4))*(AK66*((1+'3- Datos generales'!$B$11)^('5-Proyección inversiones'!BR$3-'3- Datos generales'!$B$4+'8 -Datos de referencia'!$B$25))),0)</f>
        <v>0</v>
      </c>
      <c r="BS66" s="23">
        <f>IF(AL66&gt;0,AL66*($O66*(1+'3- Datos generales'!$B$5)^(BH$3-'3- Datos generales'!$B$4)),0)</f>
        <v>0</v>
      </c>
      <c r="BT66" s="20">
        <f>IF(AM66&gt;0,AM66*($O66*(1+'3- Datos generales'!$B$5)^(BT$3-'3- Datos generales'!$B$4)),0)</f>
        <v>0</v>
      </c>
      <c r="BU66" s="20">
        <f>IF(AN66&gt;0,AN66*($O66*(1+'3- Datos generales'!$B$5)^(BU$3-'3- Datos generales'!$B$4)),0)</f>
        <v>0</v>
      </c>
      <c r="BV66" s="20">
        <f>IF(AO66&gt;0,AO66*($O66*(1+'3- Datos generales'!$B$5)^(BV$3-'3- Datos generales'!$B$4)),0)</f>
        <v>0</v>
      </c>
      <c r="BW66" s="20">
        <f>IF(AP66&gt;0,AP66*($O66*(1+'3- Datos generales'!$B$5)^(BW$3-'3- Datos generales'!$B$4)),0)</f>
        <v>0</v>
      </c>
      <c r="BX66" s="20">
        <f>IF(AQ66&gt;0,AQ66*($O66*(1+'3- Datos generales'!$B$5)^(BX$3-'3- Datos generales'!$B$4)),0)</f>
        <v>0</v>
      </c>
      <c r="BY66" s="20">
        <f>IF(AR66&gt;0,AR66*($O66*(1+'3- Datos generales'!$B$5)^(BY$3-'3- Datos generales'!$B$4)),0)</f>
        <v>0</v>
      </c>
      <c r="BZ66" s="20">
        <f>IF(AS66&gt;0,AS66*($O66*(1+'3- Datos generales'!$B$5)^(BZ$3-'3- Datos generales'!$B$4)),0)</f>
        <v>0</v>
      </c>
      <c r="CA66" s="20">
        <f>IF(AT66&gt;0,AT66*($O66*(1+'3- Datos generales'!$B$5)^(CA$3-'3- Datos generales'!$B$4)),0)</f>
        <v>0</v>
      </c>
      <c r="CB66" s="20">
        <f>IF(AU66&gt;0,AU66*($O66*(1+'3- Datos generales'!$B$5)^(CB$3-'3- Datos generales'!$B$4)),0)</f>
        <v>0</v>
      </c>
      <c r="CC66" s="155">
        <f>IF(AV66&gt;0,AV66*($O66*(1+'3- Datos generales'!$B$5)^(CC$3-'3- Datos generales'!$B$4)),0)</f>
        <v>0</v>
      </c>
    </row>
    <row r="67" spans="1:81" x14ac:dyDescent="0.25">
      <c r="A67" s="38"/>
      <c r="B67" s="14"/>
      <c r="C67" s="14">
        <f>'4-Registro de activos'!C67</f>
        <v>0</v>
      </c>
      <c r="D67" s="14">
        <f>'4-Registro de activos'!D67</f>
        <v>0</v>
      </c>
      <c r="E67" s="14">
        <f>'4-Registro de activos'!E67</f>
        <v>0</v>
      </c>
      <c r="F67" s="14">
        <f>'4-Registro de activos'!F67</f>
        <v>0</v>
      </c>
      <c r="G67" s="14">
        <f>'4-Registro de activos'!G67</f>
        <v>0</v>
      </c>
      <c r="H67" s="26">
        <f>'4-Registro de activos'!H67</f>
        <v>0</v>
      </c>
      <c r="I67" s="15" t="str">
        <f>'4-Registro de activos'!AV67</f>
        <v>n/a</v>
      </c>
      <c r="J67" s="14" t="str">
        <f>'4-Registro de activos'!AW67</f>
        <v>Bajo Riesgo</v>
      </c>
      <c r="K67" s="14" t="str">
        <f>'4-Registro de activos'!AX67</f>
        <v>n/a</v>
      </c>
      <c r="L67" s="14" t="str">
        <f>'4-Registro de activos'!AY67</f>
        <v>n/a</v>
      </c>
      <c r="M67" s="66">
        <f>IF('4-Registro de activos'!K67="Sistema no mejorado",AVERAGE('3- Datos generales'!$D$20:$D$21),0)</f>
        <v>0</v>
      </c>
      <c r="N67" s="20" t="str">
        <f>IF('4-Registro de activos'!K67="Sistema no mejorado",0,IF('4-Registro de activos'!I67="sin dato","n/a",IF('4-Registro de activos'!I67="otro","n/a",VLOOKUP('4-Registro de activos'!I67,'3- Datos generales'!$A$23:$D$24,4,0))))</f>
        <v>n/a</v>
      </c>
      <c r="O67" s="155" t="str">
        <f>IF('4-Registro de activos'!K67="Sistema no mejorado",0,IF('4-Registro de activos'!I67="sin dato","n/a",IF('4-Registro de activos'!I67="otro","n/a",VLOOKUP('4-Registro de activos'!I67,'3- Datos generales'!$A$26:$D$27,4,0))))</f>
        <v>n/a</v>
      </c>
      <c r="P67" s="22">
        <f>IF('4-Registro de activos'!$AY67="Nueva Construccion",ROUNDUP(('4-Registro de activos'!$G67*'3- Datos generales'!$B$12*(1+'3- Datos generales'!$B$11)^(P$3-'3- Datos generales'!$B$4)),0),0)</f>
        <v>0</v>
      </c>
      <c r="Q67" s="21">
        <f>IF('4-Registro de activos'!$AY67="Nueva Construccion",IF($P67&gt;0,0,ROUNDUP(('4-Registro de activos'!$G67*'3- Datos generales'!$B$12*(1+'3- Datos generales'!$B$11)^(Q$3-'3- Datos generales'!$B$4)),0)),0)</f>
        <v>0</v>
      </c>
      <c r="R67" s="21">
        <f>IF('4-Registro de activos'!$AY67="Nueva Construccion",IF($P67&gt;0,0,ROUNDUP(('4-Registro de activos'!$G67*'3- Datos generales'!$B$12*(1+'3- Datos generales'!$B$11)^(R$3-'3- Datos generales'!$B$4)),0)),0)</f>
        <v>0</v>
      </c>
      <c r="S67" s="21">
        <f>IF('4-Registro de activos'!$AY67="Nueva Construccion",IF($P67&gt;0,0,ROUNDUP(('4-Registro de activos'!$G67*'3- Datos generales'!$B$12*(1+'3- Datos generales'!$B$11)^(S$3-'3- Datos generales'!$B$4)),0)),0)</f>
        <v>0</v>
      </c>
      <c r="T67" s="21">
        <f>IF('4-Registro de activos'!$AY67="Nueva Construccion",IF($P67&gt;0,0,ROUNDUP(('4-Registro de activos'!$G67*'3- Datos generales'!$B$12*(1+'3- Datos generales'!$B$11)^(T$3-'3- Datos generales'!$B$4)),0)),0)</f>
        <v>0</v>
      </c>
      <c r="U67" s="21">
        <f>IF('4-Registro de activos'!$AY67="Nueva Construccion",IF($P67&gt;0,0,ROUNDUP(('4-Registro de activos'!$G67*'3- Datos generales'!$B$12*(1+'3- Datos generales'!$B$11)^(U$3-'3- Datos generales'!$B$4)),0)),0)</f>
        <v>0</v>
      </c>
      <c r="V67" s="21">
        <f>IF('4-Registro de activos'!$AY67="Nueva Construccion",IF($P67&gt;0,0,ROUNDUP(('4-Registro de activos'!$G67*'3- Datos generales'!$B$12*(1+'3- Datos generales'!$B$11)^(V$3-'3- Datos generales'!$B$4)),0)),0)</f>
        <v>0</v>
      </c>
      <c r="W67" s="21">
        <f>IF('4-Registro de activos'!$AY67="Nueva Construccion",IF($P67&gt;0,0,ROUNDUP(('4-Registro de activos'!$G67*'3- Datos generales'!$B$12*(1+'3- Datos generales'!$B$11)^(W$3-'3- Datos generales'!$B$4)),0)),0)</f>
        <v>0</v>
      </c>
      <c r="X67" s="21">
        <f>IF('4-Registro de activos'!$AY67="Nueva Construccion",IF($P67&gt;0,0,ROUNDUP(('4-Registro de activos'!$G67*'3- Datos generales'!$B$12*(1+'3- Datos generales'!$B$11)^(X$3-'3- Datos generales'!$B$4)),0)),0)</f>
        <v>0</v>
      </c>
      <c r="Y67" s="21">
        <f>IF('4-Registro de activos'!$AY67="Nueva Construccion",IF($P67&gt;0,0,ROUNDUP(('4-Registro de activos'!$G67*'3- Datos generales'!$B$12*(1+'3- Datos generales'!$B$11)^(Y$3-'3- Datos generales'!$B$4)),0)),0)</f>
        <v>0</v>
      </c>
      <c r="Z67" s="159">
        <f>IF('4-Registro de activos'!$AY67="Nueva Construccion",IF($P67&gt;0,0,ROUNDUP(('4-Registro de activos'!$G67*'3- Datos generales'!$B$12*(1+'3- Datos generales'!$B$11)^(Z$3-'3- Datos generales'!$B$4)),0)),0)</f>
        <v>0</v>
      </c>
      <c r="AA67" s="22">
        <f>IF('4-Registro de activos'!$AV67&lt;=(AA$3-'3- Datos generales'!$B$4),ROUNDUP(('4-Registro de activos'!$G67*'3- Datos generales'!$B$12*(1+'3- Datos generales'!$B$11)^(AA$3-'3- Datos generales'!$B$4)),0),0)</f>
        <v>0</v>
      </c>
      <c r="AB67" s="21">
        <f>IF('4-Registro de activos'!$AV67=(AB$3-'3- Datos generales'!$B$4),ROUNDUP(('4-Registro de activos'!$G67*'3- Datos generales'!$B$12*(1+'3- Datos generales'!$B$11)^(AB$3-'3- Datos generales'!$B$4)),0),0)</f>
        <v>0</v>
      </c>
      <c r="AC67" s="21">
        <f>IF('4-Registro de activos'!$AV67=(AC$3-'3- Datos generales'!$B$4),ROUNDUP(('4-Registro de activos'!$G67*'3- Datos generales'!$B$12*(1+'3- Datos generales'!$B$11)^(AC$3-'3- Datos generales'!$B$4)),0),0)</f>
        <v>0</v>
      </c>
      <c r="AD67" s="21">
        <f>IF('4-Registro de activos'!$AV67=(AD$3-'3- Datos generales'!$B$4),ROUNDUP(('4-Registro de activos'!$G67*'3- Datos generales'!$B$12*(1+'3- Datos generales'!$B$11)^(AD$3-'3- Datos generales'!$B$4)),0),0)</f>
        <v>0</v>
      </c>
      <c r="AE67" s="21">
        <f>IF('4-Registro de activos'!$AV67=(AE$3-'3- Datos generales'!$B$4),ROUNDUP(('4-Registro de activos'!$G67*'3- Datos generales'!$B$12*(1+'3- Datos generales'!$B$11)^(AE$3-'3- Datos generales'!$B$4)),0),0)</f>
        <v>0</v>
      </c>
      <c r="AF67" s="21">
        <f>IF('4-Registro de activos'!$AV67=(AF$3-'3- Datos generales'!$B$4),ROUNDUP(('4-Registro de activos'!$G67*'3- Datos generales'!$B$12*(1+'3- Datos generales'!$B$11)^(AF$3-'3- Datos generales'!$B$4)),0),0)</f>
        <v>0</v>
      </c>
      <c r="AG67" s="21">
        <f>IF('4-Registro de activos'!$AV67=(AG$3-'3- Datos generales'!$B$4),ROUNDUP(('4-Registro de activos'!$G67*'3- Datos generales'!$B$12*(1+'3- Datos generales'!$B$11)^(AG$3-'3- Datos generales'!$B$4)),0),0)</f>
        <v>0</v>
      </c>
      <c r="AH67" s="21">
        <f>IF('4-Registro de activos'!$AV67=(AH$3-'3- Datos generales'!$B$4),ROUNDUP(('4-Registro de activos'!$G67*'3- Datos generales'!$B$12*(1+'3- Datos generales'!$B$11)^(AH$3-'3- Datos generales'!$B$4)),0),0)</f>
        <v>0</v>
      </c>
      <c r="AI67" s="21">
        <f>IF('4-Registro de activos'!$AV67=(AI$3-'3- Datos generales'!$B$4),ROUNDUP(('4-Registro de activos'!$G67*'3- Datos generales'!$B$12*(1+'3- Datos generales'!$B$11)^(AI$3-'3- Datos generales'!$B$4)),0),0)</f>
        <v>0</v>
      </c>
      <c r="AJ67" s="21">
        <f>IF('4-Registro de activos'!$AV67=(AJ$3-'3- Datos generales'!$B$4),ROUNDUP(('4-Registro de activos'!$G67*'3- Datos generales'!$B$12*(1+'3- Datos generales'!$B$11)^(AJ$3-'3- Datos generales'!$B$4)),0),0)</f>
        <v>0</v>
      </c>
      <c r="AK67" s="159">
        <f>IF('4-Registro de activos'!$AV67=(AK$3-'3- Datos generales'!$B$4),ROUNDUP(('4-Registro de activos'!$G67*'3- Datos generales'!$B$12*(1+'3- Datos generales'!$B$11)^(AK$3-'3- Datos generales'!$B$4)),0),0)</f>
        <v>0</v>
      </c>
      <c r="AL67" s="22">
        <f>IF('4-Registro de activos'!$AV67&lt;=(AL$3-'3- Datos generales'!$B$4),ROUNDUP((('4-Registro de activos'!$H67*'3- Datos generales'!$B$12)*((1+'3- Datos generales'!$B$11)^(AL$3-'3- Datos generales'!$B$4+'8 -Datos de referencia'!$B$25))),0),0)</f>
        <v>0</v>
      </c>
      <c r="AM67" s="21">
        <f>IF('4-Registro de activos'!$AV67=(AM$3-'3- Datos generales'!$B$4),ROUNDUP((('4-Registro de activos'!$H67*'3- Datos generales'!$B$12)*((1+'3- Datos generales'!$B$11)^(AM$3-'3- Datos generales'!$B$4+'8 -Datos de referencia'!$B$25))),0),0)</f>
        <v>0</v>
      </c>
      <c r="AN67" s="21">
        <f>IF('4-Registro de activos'!$AV67=(AN$3-'3- Datos generales'!$B$4),ROUNDUP((('4-Registro de activos'!$H67*'3- Datos generales'!$B$12)*((1+'3- Datos generales'!$B$11)^(AN$3-'3- Datos generales'!$B$4+'8 -Datos de referencia'!$B$25))),0),0)</f>
        <v>0</v>
      </c>
      <c r="AO67" s="21">
        <f>IF('4-Registro de activos'!$AV67=(AO$3-'3- Datos generales'!$B$4),ROUNDUP((('4-Registro de activos'!$H67*'3- Datos generales'!$B$12)*((1+'3- Datos generales'!$B$11)^(AO$3-'3- Datos generales'!$B$4+'8 -Datos de referencia'!$B$25))),0),0)</f>
        <v>0</v>
      </c>
      <c r="AP67" s="21">
        <f>IF('4-Registro de activos'!$AV67=(AP$3-'3- Datos generales'!$B$4),ROUNDUP((('4-Registro de activos'!$H67*'3- Datos generales'!$B$12)*((1+'3- Datos generales'!$B$11)^(AP$3-'3- Datos generales'!$B$4+'8 -Datos de referencia'!$B$25))),0),0)</f>
        <v>0</v>
      </c>
      <c r="AQ67" s="21">
        <f>IF('4-Registro de activos'!$AV67=(AQ$3-'3- Datos generales'!$B$4),ROUNDUP((('4-Registro de activos'!$H67*'3- Datos generales'!$B$12)*((1+'3- Datos generales'!$B$11)^(AQ$3-'3- Datos generales'!$B$4+'8 -Datos de referencia'!$B$25))),0),0)</f>
        <v>0</v>
      </c>
      <c r="AR67" s="21">
        <f>IF('4-Registro de activos'!$AV67=(AR$3-'3- Datos generales'!$B$4),ROUNDUP((('4-Registro de activos'!$H67*'3- Datos generales'!$B$12)*((1+'3- Datos generales'!$B$11)^(AR$3-'3- Datos generales'!$B$4+'8 -Datos de referencia'!$B$25))),0),0)</f>
        <v>0</v>
      </c>
      <c r="AS67" s="21">
        <f>IF('4-Registro de activos'!$AV67=(AS$3-'3- Datos generales'!$B$4),ROUNDUP((('4-Registro de activos'!$H67*'3- Datos generales'!$B$12)*((1+'3- Datos generales'!$B$11)^(AS$3-'3- Datos generales'!$B$4+'8 -Datos de referencia'!$B$25))),0),0)</f>
        <v>0</v>
      </c>
      <c r="AT67" s="21">
        <f>IF('4-Registro de activos'!$AV67=(AT$3-'3- Datos generales'!$B$4),ROUNDUP((('4-Registro de activos'!$H67*'3- Datos generales'!$B$12)*((1+'3- Datos generales'!$B$11)^(AT$3-'3- Datos generales'!$B$4+'8 -Datos de referencia'!$B$25))),0),0)</f>
        <v>0</v>
      </c>
      <c r="AU67" s="21">
        <f>IF('4-Registro de activos'!$AV67=(AU$3-'3- Datos generales'!$B$4),ROUNDUP((('4-Registro de activos'!$H67*'3- Datos generales'!$B$12)*((1+'3- Datos generales'!$B$11)^(AU$3-'3- Datos generales'!$B$4+'8 -Datos de referencia'!$B$25))),0),0)</f>
        <v>0</v>
      </c>
      <c r="AV67" s="159">
        <f>IF('4-Registro de activos'!$AV67=(AV$3-'3- Datos generales'!$B$4),ROUNDUP((('4-Registro de activos'!$H67*'3- Datos generales'!$B$12)*((1+'3- Datos generales'!$B$11)^(AV$3-'3- Datos generales'!$B$4+'8 -Datos de referencia'!$B$25))),0),0)</f>
        <v>0</v>
      </c>
      <c r="AW67" s="23">
        <f>IF(P67&gt;0,($M67*(1+'3- Datos generales'!$B$5)^('5-Proyección inversiones'!AW$3-'3- Datos generales'!$B$4))*(P67*((1+'3- Datos generales'!$B$11)^(AW$3-'3- Datos generales'!$B$4+'8 -Datos de referencia'!$B$25))),0)</f>
        <v>0</v>
      </c>
      <c r="AX67" s="20">
        <f>IF(Q67&gt;0,($M67*(1+'3- Datos generales'!$B$5)^(AX$3-'3- Datos generales'!$B$4))*(Q67*((1+'3- Datos generales'!$B$11)^('5-Proyección inversiones'!AX$3-'3- Datos generales'!$B$4+'8 -Datos de referencia'!$B$25))),0)</f>
        <v>0</v>
      </c>
      <c r="AY67" s="20">
        <f>IF(R67&gt;0,($M67*(1+'3- Datos generales'!$B$5)^(AY$3-'3- Datos generales'!$B$4))*(R67*((1+'3- Datos generales'!$B$11)^('5-Proyección inversiones'!AY$3-'3- Datos generales'!$B$4+'8 -Datos de referencia'!$B$25))),0)</f>
        <v>0</v>
      </c>
      <c r="AZ67" s="20">
        <f>IF(S67&gt;0,($M67*(1+'3- Datos generales'!$B$5)^(AZ$3-'3- Datos generales'!$B$4))*(S67*((1+'3- Datos generales'!$B$11)^('5-Proyección inversiones'!AZ$3-'3- Datos generales'!$B$4+'8 -Datos de referencia'!$B$25))),0)</f>
        <v>0</v>
      </c>
      <c r="BA67" s="20">
        <f>IF(T67&gt;0,($M67*(1+'3- Datos generales'!$B$5)^(BA$3-'3- Datos generales'!$B$4))*(T67*((1+'3- Datos generales'!$B$11)^('5-Proyección inversiones'!BA$3-'3- Datos generales'!$B$4+'8 -Datos de referencia'!$B$25))),0)</f>
        <v>0</v>
      </c>
      <c r="BB67" s="20">
        <f>IF(U67&gt;0,($M67*(1+'3- Datos generales'!$B$5)^(BB$3-'3- Datos generales'!$B$4))*(U67*((1+'3- Datos generales'!$B$11)^('5-Proyección inversiones'!BB$3-'3- Datos generales'!$B$4+'8 -Datos de referencia'!$B$25))),0)</f>
        <v>0</v>
      </c>
      <c r="BC67" s="20">
        <f>IF(V67&gt;0,($M67*(1+'3- Datos generales'!$B$5)^(BC$3-'3- Datos generales'!$B$4))*(V67*((1+'3- Datos generales'!$B$11)^('5-Proyección inversiones'!BC$3-'3- Datos generales'!$B$4+'8 -Datos de referencia'!$B$25))),0)</f>
        <v>0</v>
      </c>
      <c r="BD67" s="20">
        <f>IF(W67&gt;0,($M67*(1+'3- Datos generales'!$B$5)^(BD$3-'3- Datos generales'!$B$4))*(W67*((1+'3- Datos generales'!$B$11)^('5-Proyección inversiones'!BD$3-'3- Datos generales'!$B$4+'8 -Datos de referencia'!$B$25))),0)</f>
        <v>0</v>
      </c>
      <c r="BE67" s="20">
        <f>IF(X67&gt;0,($M67*(1+'3- Datos generales'!$B$5)^(BE$3-'3- Datos generales'!$B$4))*(X67*((1+'3- Datos generales'!$B$11)^('5-Proyección inversiones'!BE$3-'3- Datos generales'!$B$4+'8 -Datos de referencia'!$B$25))),0)</f>
        <v>0</v>
      </c>
      <c r="BF67" s="20">
        <f>IF(Y67&gt;0,($M67*(1+'3- Datos generales'!$B$5)^(BF$3-'3- Datos generales'!$B$4))*(Y67*((1+'3- Datos generales'!$B$11)^('5-Proyección inversiones'!BF$3-'3- Datos generales'!$B$4+'8 -Datos de referencia'!$B$25))),0)</f>
        <v>0</v>
      </c>
      <c r="BG67" s="155">
        <f>IF(Z67&gt;0,($M67*(1+'3- Datos generales'!$B$5)^(BG$3-'3- Datos generales'!$B$4))*(Z67*((1+'3- Datos generales'!$B$11)^('5-Proyección inversiones'!BG$3-'3- Datos generales'!$B$4+'8 -Datos de referencia'!$B$25))),0)</f>
        <v>0</v>
      </c>
      <c r="BH67" s="23">
        <f>IF(AA67&gt;0,($N67*(1+'3- Datos generales'!$B$5)^(BH$3-'3- Datos generales'!$B$4))*(AA67*((1+'3- Datos generales'!$B$11)^('5-Proyección inversiones'!BH$3-'3- Datos generales'!$B$4+'8 -Datos de referencia'!$B$25))),0)</f>
        <v>0</v>
      </c>
      <c r="BI67" s="20">
        <f>IF(AB67&gt;0,$N67*((1+'3- Datos generales'!$B$5)^(BI$3-'3- Datos generales'!$B$4))*(AB67*((1+'3- Datos generales'!$B$11)^('5-Proyección inversiones'!BI$3-'3- Datos generales'!$B$4+'8 -Datos de referencia'!$B$25))),0)</f>
        <v>0</v>
      </c>
      <c r="BJ67" s="20">
        <f>IF(AC67&gt;0,$N67*((1+'3- Datos generales'!$B$5)^(BJ$3-'3- Datos generales'!$B$4))*(AC67*((1+'3- Datos generales'!$B$11)^('5-Proyección inversiones'!BJ$3-'3- Datos generales'!$B$4+'8 -Datos de referencia'!$B$25))),0)</f>
        <v>0</v>
      </c>
      <c r="BK67" s="20">
        <f>IF(AD67&gt;0,$N67*((1+'3- Datos generales'!$B$5)^(BK$3-'3- Datos generales'!$B$4))*(AD67*((1+'3- Datos generales'!$B$11)^('5-Proyección inversiones'!BK$3-'3- Datos generales'!$B$4+'8 -Datos de referencia'!$B$25))),0)</f>
        <v>0</v>
      </c>
      <c r="BL67" s="20">
        <f>IF(AE67&gt;0,$N67*((1+'3- Datos generales'!$B$5)^(BL$3-'3- Datos generales'!$B$4))*(AE67*((1+'3- Datos generales'!$B$11)^('5-Proyección inversiones'!BL$3-'3- Datos generales'!$B$4+'8 -Datos de referencia'!$B$25))),0)</f>
        <v>0</v>
      </c>
      <c r="BM67" s="20">
        <f>IF(AF67&gt;0,$N67*((1+'3- Datos generales'!$B$5)^(BM$3-'3- Datos generales'!$B$4))*(AF67*((1+'3- Datos generales'!$B$11)^('5-Proyección inversiones'!BM$3-'3- Datos generales'!$B$4+'8 -Datos de referencia'!$B$25))),0)</f>
        <v>0</v>
      </c>
      <c r="BN67" s="20">
        <f>IF(AG67&gt;0,$N67*((1+'3- Datos generales'!$B$5)^(BN$3-'3- Datos generales'!$B$4))*(AG67*((1+'3- Datos generales'!$B$11)^('5-Proyección inversiones'!BN$3-'3- Datos generales'!$B$4+'8 -Datos de referencia'!$B$25))),0)</f>
        <v>0</v>
      </c>
      <c r="BO67" s="20">
        <f>IF(AH67&gt;0,$N67*((1+'3- Datos generales'!$B$5)^(BO$3-'3- Datos generales'!$B$4))*(AH67*((1+'3- Datos generales'!$B$11)^('5-Proyección inversiones'!BO$3-'3- Datos generales'!$B$4+'8 -Datos de referencia'!$B$25))),0)</f>
        <v>0</v>
      </c>
      <c r="BP67" s="20">
        <f>IF(AI67&gt;0,$N67*((1+'3- Datos generales'!$B$5)^(BP$3-'3- Datos generales'!$B$4))*(AI67*((1+'3- Datos generales'!$B$11)^('5-Proyección inversiones'!BP$3-'3- Datos generales'!$B$4+'8 -Datos de referencia'!$B$25))),0)</f>
        <v>0</v>
      </c>
      <c r="BQ67" s="20">
        <f>IF(AJ67&gt;0,$N67*((1+'3- Datos generales'!$B$5)^(BQ$3-'3- Datos generales'!$B$4))*(AJ67*((1+'3- Datos generales'!$B$11)^('5-Proyección inversiones'!BQ$3-'3- Datos generales'!$B$4+'8 -Datos de referencia'!$B$25))),0)</f>
        <v>0</v>
      </c>
      <c r="BR67" s="155">
        <f>IF(AK67&gt;0,$N67*((1+'3- Datos generales'!$B$5)^(BR$3-'3- Datos generales'!$B$4))*(AK67*((1+'3- Datos generales'!$B$11)^('5-Proyección inversiones'!BR$3-'3- Datos generales'!$B$4+'8 -Datos de referencia'!$B$25))),0)</f>
        <v>0</v>
      </c>
      <c r="BS67" s="23">
        <f>IF(AL67&gt;0,AL67*($O67*(1+'3- Datos generales'!$B$5)^(BH$3-'3- Datos generales'!$B$4)),0)</f>
        <v>0</v>
      </c>
      <c r="BT67" s="20">
        <f>IF(AM67&gt;0,AM67*($O67*(1+'3- Datos generales'!$B$5)^(BT$3-'3- Datos generales'!$B$4)),0)</f>
        <v>0</v>
      </c>
      <c r="BU67" s="20">
        <f>IF(AN67&gt;0,AN67*($O67*(1+'3- Datos generales'!$B$5)^(BU$3-'3- Datos generales'!$B$4)),0)</f>
        <v>0</v>
      </c>
      <c r="BV67" s="20">
        <f>IF(AO67&gt;0,AO67*($O67*(1+'3- Datos generales'!$B$5)^(BV$3-'3- Datos generales'!$B$4)),0)</f>
        <v>0</v>
      </c>
      <c r="BW67" s="20">
        <f>IF(AP67&gt;0,AP67*($O67*(1+'3- Datos generales'!$B$5)^(BW$3-'3- Datos generales'!$B$4)),0)</f>
        <v>0</v>
      </c>
      <c r="BX67" s="20">
        <f>IF(AQ67&gt;0,AQ67*($O67*(1+'3- Datos generales'!$B$5)^(BX$3-'3- Datos generales'!$B$4)),0)</f>
        <v>0</v>
      </c>
      <c r="BY67" s="20">
        <f>IF(AR67&gt;0,AR67*($O67*(1+'3- Datos generales'!$B$5)^(BY$3-'3- Datos generales'!$B$4)),0)</f>
        <v>0</v>
      </c>
      <c r="BZ67" s="20">
        <f>IF(AS67&gt;0,AS67*($O67*(1+'3- Datos generales'!$B$5)^(BZ$3-'3- Datos generales'!$B$4)),0)</f>
        <v>0</v>
      </c>
      <c r="CA67" s="20">
        <f>IF(AT67&gt;0,AT67*($O67*(1+'3- Datos generales'!$B$5)^(CA$3-'3- Datos generales'!$B$4)),0)</f>
        <v>0</v>
      </c>
      <c r="CB67" s="20">
        <f>IF(AU67&gt;0,AU67*($O67*(1+'3- Datos generales'!$B$5)^(CB$3-'3- Datos generales'!$B$4)),0)</f>
        <v>0</v>
      </c>
      <c r="CC67" s="155">
        <f>IF(AV67&gt;0,AV67*($O67*(1+'3- Datos generales'!$B$5)^(CC$3-'3- Datos generales'!$B$4)),0)</f>
        <v>0</v>
      </c>
    </row>
    <row r="68" spans="1:81" x14ac:dyDescent="0.25">
      <c r="A68" s="38"/>
      <c r="B68" s="14"/>
      <c r="C68" s="14">
        <f>'4-Registro de activos'!C68</f>
        <v>0</v>
      </c>
      <c r="D68" s="14">
        <f>'4-Registro de activos'!D68</f>
        <v>0</v>
      </c>
      <c r="E68" s="14">
        <f>'4-Registro de activos'!E68</f>
        <v>0</v>
      </c>
      <c r="F68" s="14">
        <f>'4-Registro de activos'!F68</f>
        <v>0</v>
      </c>
      <c r="G68" s="14">
        <f>'4-Registro de activos'!G68</f>
        <v>0</v>
      </c>
      <c r="H68" s="26">
        <f>'4-Registro de activos'!H68</f>
        <v>0</v>
      </c>
      <c r="I68" s="15" t="str">
        <f>'4-Registro de activos'!AV68</f>
        <v>n/a</v>
      </c>
      <c r="J68" s="14" t="str">
        <f>'4-Registro de activos'!AW68</f>
        <v>Bajo Riesgo</v>
      </c>
      <c r="K68" s="14" t="str">
        <f>'4-Registro de activos'!AX68</f>
        <v>n/a</v>
      </c>
      <c r="L68" s="14" t="str">
        <f>'4-Registro de activos'!AY68</f>
        <v>n/a</v>
      </c>
      <c r="M68" s="66">
        <f>IF('4-Registro de activos'!K68="Sistema no mejorado",AVERAGE('3- Datos generales'!$D$20:$D$21),0)</f>
        <v>0</v>
      </c>
      <c r="N68" s="20" t="str">
        <f>IF('4-Registro de activos'!K68="Sistema no mejorado",0,IF('4-Registro de activos'!I68="sin dato","n/a",IF('4-Registro de activos'!I68="otro","n/a",VLOOKUP('4-Registro de activos'!I68,'3- Datos generales'!$A$23:$D$24,4,0))))</f>
        <v>n/a</v>
      </c>
      <c r="O68" s="155" t="str">
        <f>IF('4-Registro de activos'!K68="Sistema no mejorado",0,IF('4-Registro de activos'!I68="sin dato","n/a",IF('4-Registro de activos'!I68="otro","n/a",VLOOKUP('4-Registro de activos'!I68,'3- Datos generales'!$A$26:$D$27,4,0))))</f>
        <v>n/a</v>
      </c>
      <c r="P68" s="22">
        <f>IF('4-Registro de activos'!$AY68="Nueva Construccion",ROUNDUP(('4-Registro de activos'!$G68*'3- Datos generales'!$B$12*(1+'3- Datos generales'!$B$11)^(P$3-'3- Datos generales'!$B$4)),0),0)</f>
        <v>0</v>
      </c>
      <c r="Q68" s="21">
        <f>IF('4-Registro de activos'!$AY68="Nueva Construccion",IF($P68&gt;0,0,ROUNDUP(('4-Registro de activos'!$G68*'3- Datos generales'!$B$12*(1+'3- Datos generales'!$B$11)^(Q$3-'3- Datos generales'!$B$4)),0)),0)</f>
        <v>0</v>
      </c>
      <c r="R68" s="21">
        <f>IF('4-Registro de activos'!$AY68="Nueva Construccion",IF($P68&gt;0,0,ROUNDUP(('4-Registro de activos'!$G68*'3- Datos generales'!$B$12*(1+'3- Datos generales'!$B$11)^(R$3-'3- Datos generales'!$B$4)),0)),0)</f>
        <v>0</v>
      </c>
      <c r="S68" s="21">
        <f>IF('4-Registro de activos'!$AY68="Nueva Construccion",IF($P68&gt;0,0,ROUNDUP(('4-Registro de activos'!$G68*'3- Datos generales'!$B$12*(1+'3- Datos generales'!$B$11)^(S$3-'3- Datos generales'!$B$4)),0)),0)</f>
        <v>0</v>
      </c>
      <c r="T68" s="21">
        <f>IF('4-Registro de activos'!$AY68="Nueva Construccion",IF($P68&gt;0,0,ROUNDUP(('4-Registro de activos'!$G68*'3- Datos generales'!$B$12*(1+'3- Datos generales'!$B$11)^(T$3-'3- Datos generales'!$B$4)),0)),0)</f>
        <v>0</v>
      </c>
      <c r="U68" s="21">
        <f>IF('4-Registro de activos'!$AY68="Nueva Construccion",IF($P68&gt;0,0,ROUNDUP(('4-Registro de activos'!$G68*'3- Datos generales'!$B$12*(1+'3- Datos generales'!$B$11)^(U$3-'3- Datos generales'!$B$4)),0)),0)</f>
        <v>0</v>
      </c>
      <c r="V68" s="21">
        <f>IF('4-Registro de activos'!$AY68="Nueva Construccion",IF($P68&gt;0,0,ROUNDUP(('4-Registro de activos'!$G68*'3- Datos generales'!$B$12*(1+'3- Datos generales'!$B$11)^(V$3-'3- Datos generales'!$B$4)),0)),0)</f>
        <v>0</v>
      </c>
      <c r="W68" s="21">
        <f>IF('4-Registro de activos'!$AY68="Nueva Construccion",IF($P68&gt;0,0,ROUNDUP(('4-Registro de activos'!$G68*'3- Datos generales'!$B$12*(1+'3- Datos generales'!$B$11)^(W$3-'3- Datos generales'!$B$4)),0)),0)</f>
        <v>0</v>
      </c>
      <c r="X68" s="21">
        <f>IF('4-Registro de activos'!$AY68="Nueva Construccion",IF($P68&gt;0,0,ROUNDUP(('4-Registro de activos'!$G68*'3- Datos generales'!$B$12*(1+'3- Datos generales'!$B$11)^(X$3-'3- Datos generales'!$B$4)),0)),0)</f>
        <v>0</v>
      </c>
      <c r="Y68" s="21">
        <f>IF('4-Registro de activos'!$AY68="Nueva Construccion",IF($P68&gt;0,0,ROUNDUP(('4-Registro de activos'!$G68*'3- Datos generales'!$B$12*(1+'3- Datos generales'!$B$11)^(Y$3-'3- Datos generales'!$B$4)),0)),0)</f>
        <v>0</v>
      </c>
      <c r="Z68" s="159">
        <f>IF('4-Registro de activos'!$AY68="Nueva Construccion",IF($P68&gt;0,0,ROUNDUP(('4-Registro de activos'!$G68*'3- Datos generales'!$B$12*(1+'3- Datos generales'!$B$11)^(Z$3-'3- Datos generales'!$B$4)),0)),0)</f>
        <v>0</v>
      </c>
      <c r="AA68" s="22">
        <f>IF('4-Registro de activos'!$AV68&lt;=(AA$3-'3- Datos generales'!$B$4),ROUNDUP(('4-Registro de activos'!$G68*'3- Datos generales'!$B$12*(1+'3- Datos generales'!$B$11)^(AA$3-'3- Datos generales'!$B$4)),0),0)</f>
        <v>0</v>
      </c>
      <c r="AB68" s="21">
        <f>IF('4-Registro de activos'!$AV68=(AB$3-'3- Datos generales'!$B$4),ROUNDUP(('4-Registro de activos'!$G68*'3- Datos generales'!$B$12*(1+'3- Datos generales'!$B$11)^(AB$3-'3- Datos generales'!$B$4)),0),0)</f>
        <v>0</v>
      </c>
      <c r="AC68" s="21">
        <f>IF('4-Registro de activos'!$AV68=(AC$3-'3- Datos generales'!$B$4),ROUNDUP(('4-Registro de activos'!$G68*'3- Datos generales'!$B$12*(1+'3- Datos generales'!$B$11)^(AC$3-'3- Datos generales'!$B$4)),0),0)</f>
        <v>0</v>
      </c>
      <c r="AD68" s="21">
        <f>IF('4-Registro de activos'!$AV68=(AD$3-'3- Datos generales'!$B$4),ROUNDUP(('4-Registro de activos'!$G68*'3- Datos generales'!$B$12*(1+'3- Datos generales'!$B$11)^(AD$3-'3- Datos generales'!$B$4)),0),0)</f>
        <v>0</v>
      </c>
      <c r="AE68" s="21">
        <f>IF('4-Registro de activos'!$AV68=(AE$3-'3- Datos generales'!$B$4),ROUNDUP(('4-Registro de activos'!$G68*'3- Datos generales'!$B$12*(1+'3- Datos generales'!$B$11)^(AE$3-'3- Datos generales'!$B$4)),0),0)</f>
        <v>0</v>
      </c>
      <c r="AF68" s="21">
        <f>IF('4-Registro de activos'!$AV68=(AF$3-'3- Datos generales'!$B$4),ROUNDUP(('4-Registro de activos'!$G68*'3- Datos generales'!$B$12*(1+'3- Datos generales'!$B$11)^(AF$3-'3- Datos generales'!$B$4)),0),0)</f>
        <v>0</v>
      </c>
      <c r="AG68" s="21">
        <f>IF('4-Registro de activos'!$AV68=(AG$3-'3- Datos generales'!$B$4),ROUNDUP(('4-Registro de activos'!$G68*'3- Datos generales'!$B$12*(1+'3- Datos generales'!$B$11)^(AG$3-'3- Datos generales'!$B$4)),0),0)</f>
        <v>0</v>
      </c>
      <c r="AH68" s="21">
        <f>IF('4-Registro de activos'!$AV68=(AH$3-'3- Datos generales'!$B$4),ROUNDUP(('4-Registro de activos'!$G68*'3- Datos generales'!$B$12*(1+'3- Datos generales'!$B$11)^(AH$3-'3- Datos generales'!$B$4)),0),0)</f>
        <v>0</v>
      </c>
      <c r="AI68" s="21">
        <f>IF('4-Registro de activos'!$AV68=(AI$3-'3- Datos generales'!$B$4),ROUNDUP(('4-Registro de activos'!$G68*'3- Datos generales'!$B$12*(1+'3- Datos generales'!$B$11)^(AI$3-'3- Datos generales'!$B$4)),0),0)</f>
        <v>0</v>
      </c>
      <c r="AJ68" s="21">
        <f>IF('4-Registro de activos'!$AV68=(AJ$3-'3- Datos generales'!$B$4),ROUNDUP(('4-Registro de activos'!$G68*'3- Datos generales'!$B$12*(1+'3- Datos generales'!$B$11)^(AJ$3-'3- Datos generales'!$B$4)),0),0)</f>
        <v>0</v>
      </c>
      <c r="AK68" s="159">
        <f>IF('4-Registro de activos'!$AV68=(AK$3-'3- Datos generales'!$B$4),ROUNDUP(('4-Registro de activos'!$G68*'3- Datos generales'!$B$12*(1+'3- Datos generales'!$B$11)^(AK$3-'3- Datos generales'!$B$4)),0),0)</f>
        <v>0</v>
      </c>
      <c r="AL68" s="22">
        <f>IF('4-Registro de activos'!$AV68&lt;=(AL$3-'3- Datos generales'!$B$4),ROUNDUP((('4-Registro de activos'!$H68*'3- Datos generales'!$B$12)*((1+'3- Datos generales'!$B$11)^(AL$3-'3- Datos generales'!$B$4+'8 -Datos de referencia'!$B$25))),0),0)</f>
        <v>0</v>
      </c>
      <c r="AM68" s="21">
        <f>IF('4-Registro de activos'!$AV68=(AM$3-'3- Datos generales'!$B$4),ROUNDUP((('4-Registro de activos'!$H68*'3- Datos generales'!$B$12)*((1+'3- Datos generales'!$B$11)^(AM$3-'3- Datos generales'!$B$4+'8 -Datos de referencia'!$B$25))),0),0)</f>
        <v>0</v>
      </c>
      <c r="AN68" s="21">
        <f>IF('4-Registro de activos'!$AV68=(AN$3-'3- Datos generales'!$B$4),ROUNDUP((('4-Registro de activos'!$H68*'3- Datos generales'!$B$12)*((1+'3- Datos generales'!$B$11)^(AN$3-'3- Datos generales'!$B$4+'8 -Datos de referencia'!$B$25))),0),0)</f>
        <v>0</v>
      </c>
      <c r="AO68" s="21">
        <f>IF('4-Registro de activos'!$AV68=(AO$3-'3- Datos generales'!$B$4),ROUNDUP((('4-Registro de activos'!$H68*'3- Datos generales'!$B$12)*((1+'3- Datos generales'!$B$11)^(AO$3-'3- Datos generales'!$B$4+'8 -Datos de referencia'!$B$25))),0),0)</f>
        <v>0</v>
      </c>
      <c r="AP68" s="21">
        <f>IF('4-Registro de activos'!$AV68=(AP$3-'3- Datos generales'!$B$4),ROUNDUP((('4-Registro de activos'!$H68*'3- Datos generales'!$B$12)*((1+'3- Datos generales'!$B$11)^(AP$3-'3- Datos generales'!$B$4+'8 -Datos de referencia'!$B$25))),0),0)</f>
        <v>0</v>
      </c>
      <c r="AQ68" s="21">
        <f>IF('4-Registro de activos'!$AV68=(AQ$3-'3- Datos generales'!$B$4),ROUNDUP((('4-Registro de activos'!$H68*'3- Datos generales'!$B$12)*((1+'3- Datos generales'!$B$11)^(AQ$3-'3- Datos generales'!$B$4+'8 -Datos de referencia'!$B$25))),0),0)</f>
        <v>0</v>
      </c>
      <c r="AR68" s="21">
        <f>IF('4-Registro de activos'!$AV68=(AR$3-'3- Datos generales'!$B$4),ROUNDUP((('4-Registro de activos'!$H68*'3- Datos generales'!$B$12)*((1+'3- Datos generales'!$B$11)^(AR$3-'3- Datos generales'!$B$4+'8 -Datos de referencia'!$B$25))),0),0)</f>
        <v>0</v>
      </c>
      <c r="AS68" s="21">
        <f>IF('4-Registro de activos'!$AV68=(AS$3-'3- Datos generales'!$B$4),ROUNDUP((('4-Registro de activos'!$H68*'3- Datos generales'!$B$12)*((1+'3- Datos generales'!$B$11)^(AS$3-'3- Datos generales'!$B$4+'8 -Datos de referencia'!$B$25))),0),0)</f>
        <v>0</v>
      </c>
      <c r="AT68" s="21">
        <f>IF('4-Registro de activos'!$AV68=(AT$3-'3- Datos generales'!$B$4),ROUNDUP((('4-Registro de activos'!$H68*'3- Datos generales'!$B$12)*((1+'3- Datos generales'!$B$11)^(AT$3-'3- Datos generales'!$B$4+'8 -Datos de referencia'!$B$25))),0),0)</f>
        <v>0</v>
      </c>
      <c r="AU68" s="21">
        <f>IF('4-Registro de activos'!$AV68=(AU$3-'3- Datos generales'!$B$4),ROUNDUP((('4-Registro de activos'!$H68*'3- Datos generales'!$B$12)*((1+'3- Datos generales'!$B$11)^(AU$3-'3- Datos generales'!$B$4+'8 -Datos de referencia'!$B$25))),0),0)</f>
        <v>0</v>
      </c>
      <c r="AV68" s="159">
        <f>IF('4-Registro de activos'!$AV68=(AV$3-'3- Datos generales'!$B$4),ROUNDUP((('4-Registro de activos'!$H68*'3- Datos generales'!$B$12)*((1+'3- Datos generales'!$B$11)^(AV$3-'3- Datos generales'!$B$4+'8 -Datos de referencia'!$B$25))),0),0)</f>
        <v>0</v>
      </c>
      <c r="AW68" s="23">
        <f>IF(P68&gt;0,($M68*(1+'3- Datos generales'!$B$5)^('5-Proyección inversiones'!AW$3-'3- Datos generales'!$B$4))*(P68*((1+'3- Datos generales'!$B$11)^(AW$3-'3- Datos generales'!$B$4+'8 -Datos de referencia'!$B$25))),0)</f>
        <v>0</v>
      </c>
      <c r="AX68" s="20">
        <f>IF(Q68&gt;0,($M68*(1+'3- Datos generales'!$B$5)^(AX$3-'3- Datos generales'!$B$4))*(Q68*((1+'3- Datos generales'!$B$11)^('5-Proyección inversiones'!AX$3-'3- Datos generales'!$B$4+'8 -Datos de referencia'!$B$25))),0)</f>
        <v>0</v>
      </c>
      <c r="AY68" s="20">
        <f>IF(R68&gt;0,($M68*(1+'3- Datos generales'!$B$5)^(AY$3-'3- Datos generales'!$B$4))*(R68*((1+'3- Datos generales'!$B$11)^('5-Proyección inversiones'!AY$3-'3- Datos generales'!$B$4+'8 -Datos de referencia'!$B$25))),0)</f>
        <v>0</v>
      </c>
      <c r="AZ68" s="20">
        <f>IF(S68&gt;0,($M68*(1+'3- Datos generales'!$B$5)^(AZ$3-'3- Datos generales'!$B$4))*(S68*((1+'3- Datos generales'!$B$11)^('5-Proyección inversiones'!AZ$3-'3- Datos generales'!$B$4+'8 -Datos de referencia'!$B$25))),0)</f>
        <v>0</v>
      </c>
      <c r="BA68" s="20">
        <f>IF(T68&gt;0,($M68*(1+'3- Datos generales'!$B$5)^(BA$3-'3- Datos generales'!$B$4))*(T68*((1+'3- Datos generales'!$B$11)^('5-Proyección inversiones'!BA$3-'3- Datos generales'!$B$4+'8 -Datos de referencia'!$B$25))),0)</f>
        <v>0</v>
      </c>
      <c r="BB68" s="20">
        <f>IF(U68&gt;0,($M68*(1+'3- Datos generales'!$B$5)^(BB$3-'3- Datos generales'!$B$4))*(U68*((1+'3- Datos generales'!$B$11)^('5-Proyección inversiones'!BB$3-'3- Datos generales'!$B$4+'8 -Datos de referencia'!$B$25))),0)</f>
        <v>0</v>
      </c>
      <c r="BC68" s="20">
        <f>IF(V68&gt;0,($M68*(1+'3- Datos generales'!$B$5)^(BC$3-'3- Datos generales'!$B$4))*(V68*((1+'3- Datos generales'!$B$11)^('5-Proyección inversiones'!BC$3-'3- Datos generales'!$B$4+'8 -Datos de referencia'!$B$25))),0)</f>
        <v>0</v>
      </c>
      <c r="BD68" s="20">
        <f>IF(W68&gt;0,($M68*(1+'3- Datos generales'!$B$5)^(BD$3-'3- Datos generales'!$B$4))*(W68*((1+'3- Datos generales'!$B$11)^('5-Proyección inversiones'!BD$3-'3- Datos generales'!$B$4+'8 -Datos de referencia'!$B$25))),0)</f>
        <v>0</v>
      </c>
      <c r="BE68" s="20">
        <f>IF(X68&gt;0,($M68*(1+'3- Datos generales'!$B$5)^(BE$3-'3- Datos generales'!$B$4))*(X68*((1+'3- Datos generales'!$B$11)^('5-Proyección inversiones'!BE$3-'3- Datos generales'!$B$4+'8 -Datos de referencia'!$B$25))),0)</f>
        <v>0</v>
      </c>
      <c r="BF68" s="20">
        <f>IF(Y68&gt;0,($M68*(1+'3- Datos generales'!$B$5)^(BF$3-'3- Datos generales'!$B$4))*(Y68*((1+'3- Datos generales'!$B$11)^('5-Proyección inversiones'!BF$3-'3- Datos generales'!$B$4+'8 -Datos de referencia'!$B$25))),0)</f>
        <v>0</v>
      </c>
      <c r="BG68" s="155">
        <f>IF(Z68&gt;0,($M68*(1+'3- Datos generales'!$B$5)^(BG$3-'3- Datos generales'!$B$4))*(Z68*((1+'3- Datos generales'!$B$11)^('5-Proyección inversiones'!BG$3-'3- Datos generales'!$B$4+'8 -Datos de referencia'!$B$25))),0)</f>
        <v>0</v>
      </c>
      <c r="BH68" s="23">
        <f>IF(AA68&gt;0,($N68*(1+'3- Datos generales'!$B$5)^(BH$3-'3- Datos generales'!$B$4))*(AA68*((1+'3- Datos generales'!$B$11)^('5-Proyección inversiones'!BH$3-'3- Datos generales'!$B$4+'8 -Datos de referencia'!$B$25))),0)</f>
        <v>0</v>
      </c>
      <c r="BI68" s="20">
        <f>IF(AB68&gt;0,$N68*((1+'3- Datos generales'!$B$5)^(BI$3-'3- Datos generales'!$B$4))*(AB68*((1+'3- Datos generales'!$B$11)^('5-Proyección inversiones'!BI$3-'3- Datos generales'!$B$4+'8 -Datos de referencia'!$B$25))),0)</f>
        <v>0</v>
      </c>
      <c r="BJ68" s="20">
        <f>IF(AC68&gt;0,$N68*((1+'3- Datos generales'!$B$5)^(BJ$3-'3- Datos generales'!$B$4))*(AC68*((1+'3- Datos generales'!$B$11)^('5-Proyección inversiones'!BJ$3-'3- Datos generales'!$B$4+'8 -Datos de referencia'!$B$25))),0)</f>
        <v>0</v>
      </c>
      <c r="BK68" s="20">
        <f>IF(AD68&gt;0,$N68*((1+'3- Datos generales'!$B$5)^(BK$3-'3- Datos generales'!$B$4))*(AD68*((1+'3- Datos generales'!$B$11)^('5-Proyección inversiones'!BK$3-'3- Datos generales'!$B$4+'8 -Datos de referencia'!$B$25))),0)</f>
        <v>0</v>
      </c>
      <c r="BL68" s="20">
        <f>IF(AE68&gt;0,$N68*((1+'3- Datos generales'!$B$5)^(BL$3-'3- Datos generales'!$B$4))*(AE68*((1+'3- Datos generales'!$B$11)^('5-Proyección inversiones'!BL$3-'3- Datos generales'!$B$4+'8 -Datos de referencia'!$B$25))),0)</f>
        <v>0</v>
      </c>
      <c r="BM68" s="20">
        <f>IF(AF68&gt;0,$N68*((1+'3- Datos generales'!$B$5)^(BM$3-'3- Datos generales'!$B$4))*(AF68*((1+'3- Datos generales'!$B$11)^('5-Proyección inversiones'!BM$3-'3- Datos generales'!$B$4+'8 -Datos de referencia'!$B$25))),0)</f>
        <v>0</v>
      </c>
      <c r="BN68" s="20">
        <f>IF(AG68&gt;0,$N68*((1+'3- Datos generales'!$B$5)^(BN$3-'3- Datos generales'!$B$4))*(AG68*((1+'3- Datos generales'!$B$11)^('5-Proyección inversiones'!BN$3-'3- Datos generales'!$B$4+'8 -Datos de referencia'!$B$25))),0)</f>
        <v>0</v>
      </c>
      <c r="BO68" s="20">
        <f>IF(AH68&gt;0,$N68*((1+'3- Datos generales'!$B$5)^(BO$3-'3- Datos generales'!$B$4))*(AH68*((1+'3- Datos generales'!$B$11)^('5-Proyección inversiones'!BO$3-'3- Datos generales'!$B$4+'8 -Datos de referencia'!$B$25))),0)</f>
        <v>0</v>
      </c>
      <c r="BP68" s="20">
        <f>IF(AI68&gt;0,$N68*((1+'3- Datos generales'!$B$5)^(BP$3-'3- Datos generales'!$B$4))*(AI68*((1+'3- Datos generales'!$B$11)^('5-Proyección inversiones'!BP$3-'3- Datos generales'!$B$4+'8 -Datos de referencia'!$B$25))),0)</f>
        <v>0</v>
      </c>
      <c r="BQ68" s="20">
        <f>IF(AJ68&gt;0,$N68*((1+'3- Datos generales'!$B$5)^(BQ$3-'3- Datos generales'!$B$4))*(AJ68*((1+'3- Datos generales'!$B$11)^('5-Proyección inversiones'!BQ$3-'3- Datos generales'!$B$4+'8 -Datos de referencia'!$B$25))),0)</f>
        <v>0</v>
      </c>
      <c r="BR68" s="155">
        <f>IF(AK68&gt;0,$N68*((1+'3- Datos generales'!$B$5)^(BR$3-'3- Datos generales'!$B$4))*(AK68*((1+'3- Datos generales'!$B$11)^('5-Proyección inversiones'!BR$3-'3- Datos generales'!$B$4+'8 -Datos de referencia'!$B$25))),0)</f>
        <v>0</v>
      </c>
      <c r="BS68" s="23">
        <f>IF(AL68&gt;0,AL68*($O68*(1+'3- Datos generales'!$B$5)^(BH$3-'3- Datos generales'!$B$4)),0)</f>
        <v>0</v>
      </c>
      <c r="BT68" s="20">
        <f>IF(AM68&gt;0,AM68*($O68*(1+'3- Datos generales'!$B$5)^(BT$3-'3- Datos generales'!$B$4)),0)</f>
        <v>0</v>
      </c>
      <c r="BU68" s="20">
        <f>IF(AN68&gt;0,AN68*($O68*(1+'3- Datos generales'!$B$5)^(BU$3-'3- Datos generales'!$B$4)),0)</f>
        <v>0</v>
      </c>
      <c r="BV68" s="20">
        <f>IF(AO68&gt;0,AO68*($O68*(1+'3- Datos generales'!$B$5)^(BV$3-'3- Datos generales'!$B$4)),0)</f>
        <v>0</v>
      </c>
      <c r="BW68" s="20">
        <f>IF(AP68&gt;0,AP68*($O68*(1+'3- Datos generales'!$B$5)^(BW$3-'3- Datos generales'!$B$4)),0)</f>
        <v>0</v>
      </c>
      <c r="BX68" s="20">
        <f>IF(AQ68&gt;0,AQ68*($O68*(1+'3- Datos generales'!$B$5)^(BX$3-'3- Datos generales'!$B$4)),0)</f>
        <v>0</v>
      </c>
      <c r="BY68" s="20">
        <f>IF(AR68&gt;0,AR68*($O68*(1+'3- Datos generales'!$B$5)^(BY$3-'3- Datos generales'!$B$4)),0)</f>
        <v>0</v>
      </c>
      <c r="BZ68" s="20">
        <f>IF(AS68&gt;0,AS68*($O68*(1+'3- Datos generales'!$B$5)^(BZ$3-'3- Datos generales'!$B$4)),0)</f>
        <v>0</v>
      </c>
      <c r="CA68" s="20">
        <f>IF(AT68&gt;0,AT68*($O68*(1+'3- Datos generales'!$B$5)^(CA$3-'3- Datos generales'!$B$4)),0)</f>
        <v>0</v>
      </c>
      <c r="CB68" s="20">
        <f>IF(AU68&gt;0,AU68*($O68*(1+'3- Datos generales'!$B$5)^(CB$3-'3- Datos generales'!$B$4)),0)</f>
        <v>0</v>
      </c>
      <c r="CC68" s="155">
        <f>IF(AV68&gt;0,AV68*($O68*(1+'3- Datos generales'!$B$5)^(CC$3-'3- Datos generales'!$B$4)),0)</f>
        <v>0</v>
      </c>
    </row>
    <row r="69" spans="1:81" x14ac:dyDescent="0.25">
      <c r="A69" s="38"/>
      <c r="B69" s="14"/>
      <c r="C69" s="14">
        <f>'4-Registro de activos'!C69</f>
        <v>0</v>
      </c>
      <c r="D69" s="14">
        <f>'4-Registro de activos'!D69</f>
        <v>0</v>
      </c>
      <c r="E69" s="14">
        <f>'4-Registro de activos'!E69</f>
        <v>0</v>
      </c>
      <c r="F69" s="14">
        <f>'4-Registro de activos'!F69</f>
        <v>0</v>
      </c>
      <c r="G69" s="14">
        <f>'4-Registro de activos'!G69</f>
        <v>0</v>
      </c>
      <c r="H69" s="26">
        <f>'4-Registro de activos'!H69</f>
        <v>0</v>
      </c>
      <c r="I69" s="15" t="str">
        <f>'4-Registro de activos'!AV69</f>
        <v>n/a</v>
      </c>
      <c r="J69" s="14" t="str">
        <f>'4-Registro de activos'!AW69</f>
        <v>Bajo Riesgo</v>
      </c>
      <c r="K69" s="14" t="str">
        <f>'4-Registro de activos'!AX69</f>
        <v>n/a</v>
      </c>
      <c r="L69" s="14" t="str">
        <f>'4-Registro de activos'!AY69</f>
        <v>n/a</v>
      </c>
      <c r="M69" s="66">
        <f>IF('4-Registro de activos'!K69="Sistema no mejorado",AVERAGE('3- Datos generales'!$D$20:$D$21),0)</f>
        <v>0</v>
      </c>
      <c r="N69" s="20" t="str">
        <f>IF('4-Registro de activos'!K69="Sistema no mejorado",0,IF('4-Registro de activos'!I69="sin dato","n/a",IF('4-Registro de activos'!I69="otro","n/a",VLOOKUP('4-Registro de activos'!I69,'3- Datos generales'!$A$23:$D$24,4,0))))</f>
        <v>n/a</v>
      </c>
      <c r="O69" s="155" t="str">
        <f>IF('4-Registro de activos'!K69="Sistema no mejorado",0,IF('4-Registro de activos'!I69="sin dato","n/a",IF('4-Registro de activos'!I69="otro","n/a",VLOOKUP('4-Registro de activos'!I69,'3- Datos generales'!$A$26:$D$27,4,0))))</f>
        <v>n/a</v>
      </c>
      <c r="P69" s="22">
        <f>IF('4-Registro de activos'!$AY69="Nueva Construccion",ROUNDUP(('4-Registro de activos'!$G69*'3- Datos generales'!$B$12*(1+'3- Datos generales'!$B$11)^(P$3-'3- Datos generales'!$B$4)),0),0)</f>
        <v>0</v>
      </c>
      <c r="Q69" s="21">
        <f>IF('4-Registro de activos'!$AY69="Nueva Construccion",IF($P69&gt;0,0,ROUNDUP(('4-Registro de activos'!$G69*'3- Datos generales'!$B$12*(1+'3- Datos generales'!$B$11)^(Q$3-'3- Datos generales'!$B$4)),0)),0)</f>
        <v>0</v>
      </c>
      <c r="R69" s="21">
        <f>IF('4-Registro de activos'!$AY69="Nueva Construccion",IF($P69&gt;0,0,ROUNDUP(('4-Registro de activos'!$G69*'3- Datos generales'!$B$12*(1+'3- Datos generales'!$B$11)^(R$3-'3- Datos generales'!$B$4)),0)),0)</f>
        <v>0</v>
      </c>
      <c r="S69" s="21">
        <f>IF('4-Registro de activos'!$AY69="Nueva Construccion",IF($P69&gt;0,0,ROUNDUP(('4-Registro de activos'!$G69*'3- Datos generales'!$B$12*(1+'3- Datos generales'!$B$11)^(S$3-'3- Datos generales'!$B$4)),0)),0)</f>
        <v>0</v>
      </c>
      <c r="T69" s="21">
        <f>IF('4-Registro de activos'!$AY69="Nueva Construccion",IF($P69&gt;0,0,ROUNDUP(('4-Registro de activos'!$G69*'3- Datos generales'!$B$12*(1+'3- Datos generales'!$B$11)^(T$3-'3- Datos generales'!$B$4)),0)),0)</f>
        <v>0</v>
      </c>
      <c r="U69" s="21">
        <f>IF('4-Registro de activos'!$AY69="Nueva Construccion",IF($P69&gt;0,0,ROUNDUP(('4-Registro de activos'!$G69*'3- Datos generales'!$B$12*(1+'3- Datos generales'!$B$11)^(U$3-'3- Datos generales'!$B$4)),0)),0)</f>
        <v>0</v>
      </c>
      <c r="V69" s="21">
        <f>IF('4-Registro de activos'!$AY69="Nueva Construccion",IF($P69&gt;0,0,ROUNDUP(('4-Registro de activos'!$G69*'3- Datos generales'!$B$12*(1+'3- Datos generales'!$B$11)^(V$3-'3- Datos generales'!$B$4)),0)),0)</f>
        <v>0</v>
      </c>
      <c r="W69" s="21">
        <f>IF('4-Registro de activos'!$AY69="Nueva Construccion",IF($P69&gt;0,0,ROUNDUP(('4-Registro de activos'!$G69*'3- Datos generales'!$B$12*(1+'3- Datos generales'!$B$11)^(W$3-'3- Datos generales'!$B$4)),0)),0)</f>
        <v>0</v>
      </c>
      <c r="X69" s="21">
        <f>IF('4-Registro de activos'!$AY69="Nueva Construccion",IF($P69&gt;0,0,ROUNDUP(('4-Registro de activos'!$G69*'3- Datos generales'!$B$12*(1+'3- Datos generales'!$B$11)^(X$3-'3- Datos generales'!$B$4)),0)),0)</f>
        <v>0</v>
      </c>
      <c r="Y69" s="21">
        <f>IF('4-Registro de activos'!$AY69="Nueva Construccion",IF($P69&gt;0,0,ROUNDUP(('4-Registro de activos'!$G69*'3- Datos generales'!$B$12*(1+'3- Datos generales'!$B$11)^(Y$3-'3- Datos generales'!$B$4)),0)),0)</f>
        <v>0</v>
      </c>
      <c r="Z69" s="159">
        <f>IF('4-Registro de activos'!$AY69="Nueva Construccion",IF($P69&gt;0,0,ROUNDUP(('4-Registro de activos'!$G69*'3- Datos generales'!$B$12*(1+'3- Datos generales'!$B$11)^(Z$3-'3- Datos generales'!$B$4)),0)),0)</f>
        <v>0</v>
      </c>
      <c r="AA69" s="22">
        <f>IF('4-Registro de activos'!$AV69&lt;=(AA$3-'3- Datos generales'!$B$4),ROUNDUP(('4-Registro de activos'!$G69*'3- Datos generales'!$B$12*(1+'3- Datos generales'!$B$11)^(AA$3-'3- Datos generales'!$B$4)),0),0)</f>
        <v>0</v>
      </c>
      <c r="AB69" s="21">
        <f>IF('4-Registro de activos'!$AV69=(AB$3-'3- Datos generales'!$B$4),ROUNDUP(('4-Registro de activos'!$G69*'3- Datos generales'!$B$12*(1+'3- Datos generales'!$B$11)^(AB$3-'3- Datos generales'!$B$4)),0),0)</f>
        <v>0</v>
      </c>
      <c r="AC69" s="21">
        <f>IF('4-Registro de activos'!$AV69=(AC$3-'3- Datos generales'!$B$4),ROUNDUP(('4-Registro de activos'!$G69*'3- Datos generales'!$B$12*(1+'3- Datos generales'!$B$11)^(AC$3-'3- Datos generales'!$B$4)),0),0)</f>
        <v>0</v>
      </c>
      <c r="AD69" s="21">
        <f>IF('4-Registro de activos'!$AV69=(AD$3-'3- Datos generales'!$B$4),ROUNDUP(('4-Registro de activos'!$G69*'3- Datos generales'!$B$12*(1+'3- Datos generales'!$B$11)^(AD$3-'3- Datos generales'!$B$4)),0),0)</f>
        <v>0</v>
      </c>
      <c r="AE69" s="21">
        <f>IF('4-Registro de activos'!$AV69=(AE$3-'3- Datos generales'!$B$4),ROUNDUP(('4-Registro de activos'!$G69*'3- Datos generales'!$B$12*(1+'3- Datos generales'!$B$11)^(AE$3-'3- Datos generales'!$B$4)),0),0)</f>
        <v>0</v>
      </c>
      <c r="AF69" s="21">
        <f>IF('4-Registro de activos'!$AV69=(AF$3-'3- Datos generales'!$B$4),ROUNDUP(('4-Registro de activos'!$G69*'3- Datos generales'!$B$12*(1+'3- Datos generales'!$B$11)^(AF$3-'3- Datos generales'!$B$4)),0),0)</f>
        <v>0</v>
      </c>
      <c r="AG69" s="21">
        <f>IF('4-Registro de activos'!$AV69=(AG$3-'3- Datos generales'!$B$4),ROUNDUP(('4-Registro de activos'!$G69*'3- Datos generales'!$B$12*(1+'3- Datos generales'!$B$11)^(AG$3-'3- Datos generales'!$B$4)),0),0)</f>
        <v>0</v>
      </c>
      <c r="AH69" s="21">
        <f>IF('4-Registro de activos'!$AV69=(AH$3-'3- Datos generales'!$B$4),ROUNDUP(('4-Registro de activos'!$G69*'3- Datos generales'!$B$12*(1+'3- Datos generales'!$B$11)^(AH$3-'3- Datos generales'!$B$4)),0),0)</f>
        <v>0</v>
      </c>
      <c r="AI69" s="21">
        <f>IF('4-Registro de activos'!$AV69=(AI$3-'3- Datos generales'!$B$4),ROUNDUP(('4-Registro de activos'!$G69*'3- Datos generales'!$B$12*(1+'3- Datos generales'!$B$11)^(AI$3-'3- Datos generales'!$B$4)),0),0)</f>
        <v>0</v>
      </c>
      <c r="AJ69" s="21">
        <f>IF('4-Registro de activos'!$AV69=(AJ$3-'3- Datos generales'!$B$4),ROUNDUP(('4-Registro de activos'!$G69*'3- Datos generales'!$B$12*(1+'3- Datos generales'!$B$11)^(AJ$3-'3- Datos generales'!$B$4)),0),0)</f>
        <v>0</v>
      </c>
      <c r="AK69" s="159">
        <f>IF('4-Registro de activos'!$AV69=(AK$3-'3- Datos generales'!$B$4),ROUNDUP(('4-Registro de activos'!$G69*'3- Datos generales'!$B$12*(1+'3- Datos generales'!$B$11)^(AK$3-'3- Datos generales'!$B$4)),0),0)</f>
        <v>0</v>
      </c>
      <c r="AL69" s="22">
        <f>IF('4-Registro de activos'!$AV69&lt;=(AL$3-'3- Datos generales'!$B$4),ROUNDUP((('4-Registro de activos'!$H69*'3- Datos generales'!$B$12)*((1+'3- Datos generales'!$B$11)^(AL$3-'3- Datos generales'!$B$4+'8 -Datos de referencia'!$B$25))),0),0)</f>
        <v>0</v>
      </c>
      <c r="AM69" s="21">
        <f>IF('4-Registro de activos'!$AV69=(AM$3-'3- Datos generales'!$B$4),ROUNDUP((('4-Registro de activos'!$H69*'3- Datos generales'!$B$12)*((1+'3- Datos generales'!$B$11)^(AM$3-'3- Datos generales'!$B$4+'8 -Datos de referencia'!$B$25))),0),0)</f>
        <v>0</v>
      </c>
      <c r="AN69" s="21">
        <f>IF('4-Registro de activos'!$AV69=(AN$3-'3- Datos generales'!$B$4),ROUNDUP((('4-Registro de activos'!$H69*'3- Datos generales'!$B$12)*((1+'3- Datos generales'!$B$11)^(AN$3-'3- Datos generales'!$B$4+'8 -Datos de referencia'!$B$25))),0),0)</f>
        <v>0</v>
      </c>
      <c r="AO69" s="21">
        <f>IF('4-Registro de activos'!$AV69=(AO$3-'3- Datos generales'!$B$4),ROUNDUP((('4-Registro de activos'!$H69*'3- Datos generales'!$B$12)*((1+'3- Datos generales'!$B$11)^(AO$3-'3- Datos generales'!$B$4+'8 -Datos de referencia'!$B$25))),0),0)</f>
        <v>0</v>
      </c>
      <c r="AP69" s="21">
        <f>IF('4-Registro de activos'!$AV69=(AP$3-'3- Datos generales'!$B$4),ROUNDUP((('4-Registro de activos'!$H69*'3- Datos generales'!$B$12)*((1+'3- Datos generales'!$B$11)^(AP$3-'3- Datos generales'!$B$4+'8 -Datos de referencia'!$B$25))),0),0)</f>
        <v>0</v>
      </c>
      <c r="AQ69" s="21">
        <f>IF('4-Registro de activos'!$AV69=(AQ$3-'3- Datos generales'!$B$4),ROUNDUP((('4-Registro de activos'!$H69*'3- Datos generales'!$B$12)*((1+'3- Datos generales'!$B$11)^(AQ$3-'3- Datos generales'!$B$4+'8 -Datos de referencia'!$B$25))),0),0)</f>
        <v>0</v>
      </c>
      <c r="AR69" s="21">
        <f>IF('4-Registro de activos'!$AV69=(AR$3-'3- Datos generales'!$B$4),ROUNDUP((('4-Registro de activos'!$H69*'3- Datos generales'!$B$12)*((1+'3- Datos generales'!$B$11)^(AR$3-'3- Datos generales'!$B$4+'8 -Datos de referencia'!$B$25))),0),0)</f>
        <v>0</v>
      </c>
      <c r="AS69" s="21">
        <f>IF('4-Registro de activos'!$AV69=(AS$3-'3- Datos generales'!$B$4),ROUNDUP((('4-Registro de activos'!$H69*'3- Datos generales'!$B$12)*((1+'3- Datos generales'!$B$11)^(AS$3-'3- Datos generales'!$B$4+'8 -Datos de referencia'!$B$25))),0),0)</f>
        <v>0</v>
      </c>
      <c r="AT69" s="21">
        <f>IF('4-Registro de activos'!$AV69=(AT$3-'3- Datos generales'!$B$4),ROUNDUP((('4-Registro de activos'!$H69*'3- Datos generales'!$B$12)*((1+'3- Datos generales'!$B$11)^(AT$3-'3- Datos generales'!$B$4+'8 -Datos de referencia'!$B$25))),0),0)</f>
        <v>0</v>
      </c>
      <c r="AU69" s="21">
        <f>IF('4-Registro de activos'!$AV69=(AU$3-'3- Datos generales'!$B$4),ROUNDUP((('4-Registro de activos'!$H69*'3- Datos generales'!$B$12)*((1+'3- Datos generales'!$B$11)^(AU$3-'3- Datos generales'!$B$4+'8 -Datos de referencia'!$B$25))),0),0)</f>
        <v>0</v>
      </c>
      <c r="AV69" s="159">
        <f>IF('4-Registro de activos'!$AV69=(AV$3-'3- Datos generales'!$B$4),ROUNDUP((('4-Registro de activos'!$H69*'3- Datos generales'!$B$12)*((1+'3- Datos generales'!$B$11)^(AV$3-'3- Datos generales'!$B$4+'8 -Datos de referencia'!$B$25))),0),0)</f>
        <v>0</v>
      </c>
      <c r="AW69" s="23">
        <f>IF(P69&gt;0,($M69*(1+'3- Datos generales'!$B$5)^('5-Proyección inversiones'!AW$3-'3- Datos generales'!$B$4))*(P69*((1+'3- Datos generales'!$B$11)^(AW$3-'3- Datos generales'!$B$4+'8 -Datos de referencia'!$B$25))),0)</f>
        <v>0</v>
      </c>
      <c r="AX69" s="20">
        <f>IF(Q69&gt;0,($M69*(1+'3- Datos generales'!$B$5)^(AX$3-'3- Datos generales'!$B$4))*(Q69*((1+'3- Datos generales'!$B$11)^('5-Proyección inversiones'!AX$3-'3- Datos generales'!$B$4+'8 -Datos de referencia'!$B$25))),0)</f>
        <v>0</v>
      </c>
      <c r="AY69" s="20">
        <f>IF(R69&gt;0,($M69*(1+'3- Datos generales'!$B$5)^(AY$3-'3- Datos generales'!$B$4))*(R69*((1+'3- Datos generales'!$B$11)^('5-Proyección inversiones'!AY$3-'3- Datos generales'!$B$4+'8 -Datos de referencia'!$B$25))),0)</f>
        <v>0</v>
      </c>
      <c r="AZ69" s="20">
        <f>IF(S69&gt;0,($M69*(1+'3- Datos generales'!$B$5)^(AZ$3-'3- Datos generales'!$B$4))*(S69*((1+'3- Datos generales'!$B$11)^('5-Proyección inversiones'!AZ$3-'3- Datos generales'!$B$4+'8 -Datos de referencia'!$B$25))),0)</f>
        <v>0</v>
      </c>
      <c r="BA69" s="20">
        <f>IF(T69&gt;0,($M69*(1+'3- Datos generales'!$B$5)^(BA$3-'3- Datos generales'!$B$4))*(T69*((1+'3- Datos generales'!$B$11)^('5-Proyección inversiones'!BA$3-'3- Datos generales'!$B$4+'8 -Datos de referencia'!$B$25))),0)</f>
        <v>0</v>
      </c>
      <c r="BB69" s="20">
        <f>IF(U69&gt;0,($M69*(1+'3- Datos generales'!$B$5)^(BB$3-'3- Datos generales'!$B$4))*(U69*((1+'3- Datos generales'!$B$11)^('5-Proyección inversiones'!BB$3-'3- Datos generales'!$B$4+'8 -Datos de referencia'!$B$25))),0)</f>
        <v>0</v>
      </c>
      <c r="BC69" s="20">
        <f>IF(V69&gt;0,($M69*(1+'3- Datos generales'!$B$5)^(BC$3-'3- Datos generales'!$B$4))*(V69*((1+'3- Datos generales'!$B$11)^('5-Proyección inversiones'!BC$3-'3- Datos generales'!$B$4+'8 -Datos de referencia'!$B$25))),0)</f>
        <v>0</v>
      </c>
      <c r="BD69" s="20">
        <f>IF(W69&gt;0,($M69*(1+'3- Datos generales'!$B$5)^(BD$3-'3- Datos generales'!$B$4))*(W69*((1+'3- Datos generales'!$B$11)^('5-Proyección inversiones'!BD$3-'3- Datos generales'!$B$4+'8 -Datos de referencia'!$B$25))),0)</f>
        <v>0</v>
      </c>
      <c r="BE69" s="20">
        <f>IF(X69&gt;0,($M69*(1+'3- Datos generales'!$B$5)^(BE$3-'3- Datos generales'!$B$4))*(X69*((1+'3- Datos generales'!$B$11)^('5-Proyección inversiones'!BE$3-'3- Datos generales'!$B$4+'8 -Datos de referencia'!$B$25))),0)</f>
        <v>0</v>
      </c>
      <c r="BF69" s="20">
        <f>IF(Y69&gt;0,($M69*(1+'3- Datos generales'!$B$5)^(BF$3-'3- Datos generales'!$B$4))*(Y69*((1+'3- Datos generales'!$B$11)^('5-Proyección inversiones'!BF$3-'3- Datos generales'!$B$4+'8 -Datos de referencia'!$B$25))),0)</f>
        <v>0</v>
      </c>
      <c r="BG69" s="155">
        <f>IF(Z69&gt;0,($M69*(1+'3- Datos generales'!$B$5)^(BG$3-'3- Datos generales'!$B$4))*(Z69*((1+'3- Datos generales'!$B$11)^('5-Proyección inversiones'!BG$3-'3- Datos generales'!$B$4+'8 -Datos de referencia'!$B$25))),0)</f>
        <v>0</v>
      </c>
      <c r="BH69" s="23">
        <f>IF(AA69&gt;0,($N69*(1+'3- Datos generales'!$B$5)^(BH$3-'3- Datos generales'!$B$4))*(AA69*((1+'3- Datos generales'!$B$11)^('5-Proyección inversiones'!BH$3-'3- Datos generales'!$B$4+'8 -Datos de referencia'!$B$25))),0)</f>
        <v>0</v>
      </c>
      <c r="BI69" s="20">
        <f>IF(AB69&gt;0,$N69*((1+'3- Datos generales'!$B$5)^(BI$3-'3- Datos generales'!$B$4))*(AB69*((1+'3- Datos generales'!$B$11)^('5-Proyección inversiones'!BI$3-'3- Datos generales'!$B$4+'8 -Datos de referencia'!$B$25))),0)</f>
        <v>0</v>
      </c>
      <c r="BJ69" s="20">
        <f>IF(AC69&gt;0,$N69*((1+'3- Datos generales'!$B$5)^(BJ$3-'3- Datos generales'!$B$4))*(AC69*((1+'3- Datos generales'!$B$11)^('5-Proyección inversiones'!BJ$3-'3- Datos generales'!$B$4+'8 -Datos de referencia'!$B$25))),0)</f>
        <v>0</v>
      </c>
      <c r="BK69" s="20">
        <f>IF(AD69&gt;0,$N69*((1+'3- Datos generales'!$B$5)^(BK$3-'3- Datos generales'!$B$4))*(AD69*((1+'3- Datos generales'!$B$11)^('5-Proyección inversiones'!BK$3-'3- Datos generales'!$B$4+'8 -Datos de referencia'!$B$25))),0)</f>
        <v>0</v>
      </c>
      <c r="BL69" s="20">
        <f>IF(AE69&gt;0,$N69*((1+'3- Datos generales'!$B$5)^(BL$3-'3- Datos generales'!$B$4))*(AE69*((1+'3- Datos generales'!$B$11)^('5-Proyección inversiones'!BL$3-'3- Datos generales'!$B$4+'8 -Datos de referencia'!$B$25))),0)</f>
        <v>0</v>
      </c>
      <c r="BM69" s="20">
        <f>IF(AF69&gt;0,$N69*((1+'3- Datos generales'!$B$5)^(BM$3-'3- Datos generales'!$B$4))*(AF69*((1+'3- Datos generales'!$B$11)^('5-Proyección inversiones'!BM$3-'3- Datos generales'!$B$4+'8 -Datos de referencia'!$B$25))),0)</f>
        <v>0</v>
      </c>
      <c r="BN69" s="20">
        <f>IF(AG69&gt;0,$N69*((1+'3- Datos generales'!$B$5)^(BN$3-'3- Datos generales'!$B$4))*(AG69*((1+'3- Datos generales'!$B$11)^('5-Proyección inversiones'!BN$3-'3- Datos generales'!$B$4+'8 -Datos de referencia'!$B$25))),0)</f>
        <v>0</v>
      </c>
      <c r="BO69" s="20">
        <f>IF(AH69&gt;0,$N69*((1+'3- Datos generales'!$B$5)^(BO$3-'3- Datos generales'!$B$4))*(AH69*((1+'3- Datos generales'!$B$11)^('5-Proyección inversiones'!BO$3-'3- Datos generales'!$B$4+'8 -Datos de referencia'!$B$25))),0)</f>
        <v>0</v>
      </c>
      <c r="BP69" s="20">
        <f>IF(AI69&gt;0,$N69*((1+'3- Datos generales'!$B$5)^(BP$3-'3- Datos generales'!$B$4))*(AI69*((1+'3- Datos generales'!$B$11)^('5-Proyección inversiones'!BP$3-'3- Datos generales'!$B$4+'8 -Datos de referencia'!$B$25))),0)</f>
        <v>0</v>
      </c>
      <c r="BQ69" s="20">
        <f>IF(AJ69&gt;0,$N69*((1+'3- Datos generales'!$B$5)^(BQ$3-'3- Datos generales'!$B$4))*(AJ69*((1+'3- Datos generales'!$B$11)^('5-Proyección inversiones'!BQ$3-'3- Datos generales'!$B$4+'8 -Datos de referencia'!$B$25))),0)</f>
        <v>0</v>
      </c>
      <c r="BR69" s="155">
        <f>IF(AK69&gt;0,$N69*((1+'3- Datos generales'!$B$5)^(BR$3-'3- Datos generales'!$B$4))*(AK69*((1+'3- Datos generales'!$B$11)^('5-Proyección inversiones'!BR$3-'3- Datos generales'!$B$4+'8 -Datos de referencia'!$B$25))),0)</f>
        <v>0</v>
      </c>
      <c r="BS69" s="23">
        <f>IF(AL69&gt;0,AL69*($O69*(1+'3- Datos generales'!$B$5)^(BH$3-'3- Datos generales'!$B$4)),0)</f>
        <v>0</v>
      </c>
      <c r="BT69" s="20">
        <f>IF(AM69&gt;0,AM69*($O69*(1+'3- Datos generales'!$B$5)^(BT$3-'3- Datos generales'!$B$4)),0)</f>
        <v>0</v>
      </c>
      <c r="BU69" s="20">
        <f>IF(AN69&gt;0,AN69*($O69*(1+'3- Datos generales'!$B$5)^(BU$3-'3- Datos generales'!$B$4)),0)</f>
        <v>0</v>
      </c>
      <c r="BV69" s="20">
        <f>IF(AO69&gt;0,AO69*($O69*(1+'3- Datos generales'!$B$5)^(BV$3-'3- Datos generales'!$B$4)),0)</f>
        <v>0</v>
      </c>
      <c r="BW69" s="20">
        <f>IF(AP69&gt;0,AP69*($O69*(1+'3- Datos generales'!$B$5)^(BW$3-'3- Datos generales'!$B$4)),0)</f>
        <v>0</v>
      </c>
      <c r="BX69" s="20">
        <f>IF(AQ69&gt;0,AQ69*($O69*(1+'3- Datos generales'!$B$5)^(BX$3-'3- Datos generales'!$B$4)),0)</f>
        <v>0</v>
      </c>
      <c r="BY69" s="20">
        <f>IF(AR69&gt;0,AR69*($O69*(1+'3- Datos generales'!$B$5)^(BY$3-'3- Datos generales'!$B$4)),0)</f>
        <v>0</v>
      </c>
      <c r="BZ69" s="20">
        <f>IF(AS69&gt;0,AS69*($O69*(1+'3- Datos generales'!$B$5)^(BZ$3-'3- Datos generales'!$B$4)),0)</f>
        <v>0</v>
      </c>
      <c r="CA69" s="20">
        <f>IF(AT69&gt;0,AT69*($O69*(1+'3- Datos generales'!$B$5)^(CA$3-'3- Datos generales'!$B$4)),0)</f>
        <v>0</v>
      </c>
      <c r="CB69" s="20">
        <f>IF(AU69&gt;0,AU69*($O69*(1+'3- Datos generales'!$B$5)^(CB$3-'3- Datos generales'!$B$4)),0)</f>
        <v>0</v>
      </c>
      <c r="CC69" s="155">
        <f>IF(AV69&gt;0,AV69*($O69*(1+'3- Datos generales'!$B$5)^(CC$3-'3- Datos generales'!$B$4)),0)</f>
        <v>0</v>
      </c>
    </row>
    <row r="70" spans="1:81" x14ac:dyDescent="0.25">
      <c r="A70" s="38"/>
      <c r="B70" s="14"/>
      <c r="C70" s="14">
        <f>'4-Registro de activos'!C70</f>
        <v>0</v>
      </c>
      <c r="D70" s="14">
        <f>'4-Registro de activos'!D70</f>
        <v>0</v>
      </c>
      <c r="E70" s="14">
        <f>'4-Registro de activos'!E70</f>
        <v>0</v>
      </c>
      <c r="F70" s="14">
        <f>'4-Registro de activos'!F70</f>
        <v>0</v>
      </c>
      <c r="G70" s="14">
        <f>'4-Registro de activos'!G70</f>
        <v>0</v>
      </c>
      <c r="H70" s="26">
        <f>'4-Registro de activos'!H70</f>
        <v>0</v>
      </c>
      <c r="I70" s="15" t="str">
        <f>'4-Registro de activos'!AV70</f>
        <v>n/a</v>
      </c>
      <c r="J70" s="14" t="str">
        <f>'4-Registro de activos'!AW70</f>
        <v>Bajo Riesgo</v>
      </c>
      <c r="K70" s="14" t="str">
        <f>'4-Registro de activos'!AX70</f>
        <v>n/a</v>
      </c>
      <c r="L70" s="14" t="str">
        <f>'4-Registro de activos'!AY70</f>
        <v>n/a</v>
      </c>
      <c r="M70" s="66">
        <f>IF('4-Registro de activos'!K70="Sistema no mejorado",AVERAGE('3- Datos generales'!$D$20:$D$21),0)</f>
        <v>0</v>
      </c>
      <c r="N70" s="20" t="str">
        <f>IF('4-Registro de activos'!K70="Sistema no mejorado",0,IF('4-Registro de activos'!I70="sin dato","n/a",IF('4-Registro de activos'!I70="otro","n/a",VLOOKUP('4-Registro de activos'!I70,'3- Datos generales'!$A$23:$D$24,4,0))))</f>
        <v>n/a</v>
      </c>
      <c r="O70" s="155" t="str">
        <f>IF('4-Registro de activos'!K70="Sistema no mejorado",0,IF('4-Registro de activos'!I70="sin dato","n/a",IF('4-Registro de activos'!I70="otro","n/a",VLOOKUP('4-Registro de activos'!I70,'3- Datos generales'!$A$26:$D$27,4,0))))</f>
        <v>n/a</v>
      </c>
      <c r="P70" s="22">
        <f>IF('4-Registro de activos'!$AY70="Nueva Construccion",ROUNDUP(('4-Registro de activos'!$G70*'3- Datos generales'!$B$12*(1+'3- Datos generales'!$B$11)^(P$3-'3- Datos generales'!$B$4)),0),0)</f>
        <v>0</v>
      </c>
      <c r="Q70" s="21">
        <f>IF('4-Registro de activos'!$AY70="Nueva Construccion",IF($P70&gt;0,0,ROUNDUP(('4-Registro de activos'!$G70*'3- Datos generales'!$B$12*(1+'3- Datos generales'!$B$11)^(Q$3-'3- Datos generales'!$B$4)),0)),0)</f>
        <v>0</v>
      </c>
      <c r="R70" s="21">
        <f>IF('4-Registro de activos'!$AY70="Nueva Construccion",IF($P70&gt;0,0,ROUNDUP(('4-Registro de activos'!$G70*'3- Datos generales'!$B$12*(1+'3- Datos generales'!$B$11)^(R$3-'3- Datos generales'!$B$4)),0)),0)</f>
        <v>0</v>
      </c>
      <c r="S70" s="21">
        <f>IF('4-Registro de activos'!$AY70="Nueva Construccion",IF($P70&gt;0,0,ROUNDUP(('4-Registro de activos'!$G70*'3- Datos generales'!$B$12*(1+'3- Datos generales'!$B$11)^(S$3-'3- Datos generales'!$B$4)),0)),0)</f>
        <v>0</v>
      </c>
      <c r="T70" s="21">
        <f>IF('4-Registro de activos'!$AY70="Nueva Construccion",IF($P70&gt;0,0,ROUNDUP(('4-Registro de activos'!$G70*'3- Datos generales'!$B$12*(1+'3- Datos generales'!$B$11)^(T$3-'3- Datos generales'!$B$4)),0)),0)</f>
        <v>0</v>
      </c>
      <c r="U70" s="21">
        <f>IF('4-Registro de activos'!$AY70="Nueva Construccion",IF($P70&gt;0,0,ROUNDUP(('4-Registro de activos'!$G70*'3- Datos generales'!$B$12*(1+'3- Datos generales'!$B$11)^(U$3-'3- Datos generales'!$B$4)),0)),0)</f>
        <v>0</v>
      </c>
      <c r="V70" s="21">
        <f>IF('4-Registro de activos'!$AY70="Nueva Construccion",IF($P70&gt;0,0,ROUNDUP(('4-Registro de activos'!$G70*'3- Datos generales'!$B$12*(1+'3- Datos generales'!$B$11)^(V$3-'3- Datos generales'!$B$4)),0)),0)</f>
        <v>0</v>
      </c>
      <c r="W70" s="21">
        <f>IF('4-Registro de activos'!$AY70="Nueva Construccion",IF($P70&gt;0,0,ROUNDUP(('4-Registro de activos'!$G70*'3- Datos generales'!$B$12*(1+'3- Datos generales'!$B$11)^(W$3-'3- Datos generales'!$B$4)),0)),0)</f>
        <v>0</v>
      </c>
      <c r="X70" s="21">
        <f>IF('4-Registro de activos'!$AY70="Nueva Construccion",IF($P70&gt;0,0,ROUNDUP(('4-Registro de activos'!$G70*'3- Datos generales'!$B$12*(1+'3- Datos generales'!$B$11)^(X$3-'3- Datos generales'!$B$4)),0)),0)</f>
        <v>0</v>
      </c>
      <c r="Y70" s="21">
        <f>IF('4-Registro de activos'!$AY70="Nueva Construccion",IF($P70&gt;0,0,ROUNDUP(('4-Registro de activos'!$G70*'3- Datos generales'!$B$12*(1+'3- Datos generales'!$B$11)^(Y$3-'3- Datos generales'!$B$4)),0)),0)</f>
        <v>0</v>
      </c>
      <c r="Z70" s="159">
        <f>IF('4-Registro de activos'!$AY70="Nueva Construccion",IF($P70&gt;0,0,ROUNDUP(('4-Registro de activos'!$G70*'3- Datos generales'!$B$12*(1+'3- Datos generales'!$B$11)^(Z$3-'3- Datos generales'!$B$4)),0)),0)</f>
        <v>0</v>
      </c>
      <c r="AA70" s="22">
        <f>IF('4-Registro de activos'!$AV70&lt;=(AA$3-'3- Datos generales'!$B$4),ROUNDUP(('4-Registro de activos'!$G70*'3- Datos generales'!$B$12*(1+'3- Datos generales'!$B$11)^(AA$3-'3- Datos generales'!$B$4)),0),0)</f>
        <v>0</v>
      </c>
      <c r="AB70" s="21">
        <f>IF('4-Registro de activos'!$AV70=(AB$3-'3- Datos generales'!$B$4),ROUNDUP(('4-Registro de activos'!$G70*'3- Datos generales'!$B$12*(1+'3- Datos generales'!$B$11)^(AB$3-'3- Datos generales'!$B$4)),0),0)</f>
        <v>0</v>
      </c>
      <c r="AC70" s="21">
        <f>IF('4-Registro de activos'!$AV70=(AC$3-'3- Datos generales'!$B$4),ROUNDUP(('4-Registro de activos'!$G70*'3- Datos generales'!$B$12*(1+'3- Datos generales'!$B$11)^(AC$3-'3- Datos generales'!$B$4)),0),0)</f>
        <v>0</v>
      </c>
      <c r="AD70" s="21">
        <f>IF('4-Registro de activos'!$AV70=(AD$3-'3- Datos generales'!$B$4),ROUNDUP(('4-Registro de activos'!$G70*'3- Datos generales'!$B$12*(1+'3- Datos generales'!$B$11)^(AD$3-'3- Datos generales'!$B$4)),0),0)</f>
        <v>0</v>
      </c>
      <c r="AE70" s="21">
        <f>IF('4-Registro de activos'!$AV70=(AE$3-'3- Datos generales'!$B$4),ROUNDUP(('4-Registro de activos'!$G70*'3- Datos generales'!$B$12*(1+'3- Datos generales'!$B$11)^(AE$3-'3- Datos generales'!$B$4)),0),0)</f>
        <v>0</v>
      </c>
      <c r="AF70" s="21">
        <f>IF('4-Registro de activos'!$AV70=(AF$3-'3- Datos generales'!$B$4),ROUNDUP(('4-Registro de activos'!$G70*'3- Datos generales'!$B$12*(1+'3- Datos generales'!$B$11)^(AF$3-'3- Datos generales'!$B$4)),0),0)</f>
        <v>0</v>
      </c>
      <c r="AG70" s="21">
        <f>IF('4-Registro de activos'!$AV70=(AG$3-'3- Datos generales'!$B$4),ROUNDUP(('4-Registro de activos'!$G70*'3- Datos generales'!$B$12*(1+'3- Datos generales'!$B$11)^(AG$3-'3- Datos generales'!$B$4)),0),0)</f>
        <v>0</v>
      </c>
      <c r="AH70" s="21">
        <f>IF('4-Registro de activos'!$AV70=(AH$3-'3- Datos generales'!$B$4),ROUNDUP(('4-Registro de activos'!$G70*'3- Datos generales'!$B$12*(1+'3- Datos generales'!$B$11)^(AH$3-'3- Datos generales'!$B$4)),0),0)</f>
        <v>0</v>
      </c>
      <c r="AI70" s="21">
        <f>IF('4-Registro de activos'!$AV70=(AI$3-'3- Datos generales'!$B$4),ROUNDUP(('4-Registro de activos'!$G70*'3- Datos generales'!$B$12*(1+'3- Datos generales'!$B$11)^(AI$3-'3- Datos generales'!$B$4)),0),0)</f>
        <v>0</v>
      </c>
      <c r="AJ70" s="21">
        <f>IF('4-Registro de activos'!$AV70=(AJ$3-'3- Datos generales'!$B$4),ROUNDUP(('4-Registro de activos'!$G70*'3- Datos generales'!$B$12*(1+'3- Datos generales'!$B$11)^(AJ$3-'3- Datos generales'!$B$4)),0),0)</f>
        <v>0</v>
      </c>
      <c r="AK70" s="159">
        <f>IF('4-Registro de activos'!$AV70=(AK$3-'3- Datos generales'!$B$4),ROUNDUP(('4-Registro de activos'!$G70*'3- Datos generales'!$B$12*(1+'3- Datos generales'!$B$11)^(AK$3-'3- Datos generales'!$B$4)),0),0)</f>
        <v>0</v>
      </c>
      <c r="AL70" s="22">
        <f>IF('4-Registro de activos'!$AV70&lt;=(AL$3-'3- Datos generales'!$B$4),ROUNDUP((('4-Registro de activos'!$H70*'3- Datos generales'!$B$12)*((1+'3- Datos generales'!$B$11)^(AL$3-'3- Datos generales'!$B$4+'8 -Datos de referencia'!$B$25))),0),0)</f>
        <v>0</v>
      </c>
      <c r="AM70" s="21">
        <f>IF('4-Registro de activos'!$AV70=(AM$3-'3- Datos generales'!$B$4),ROUNDUP((('4-Registro de activos'!$H70*'3- Datos generales'!$B$12)*((1+'3- Datos generales'!$B$11)^(AM$3-'3- Datos generales'!$B$4+'8 -Datos de referencia'!$B$25))),0),0)</f>
        <v>0</v>
      </c>
      <c r="AN70" s="21">
        <f>IF('4-Registro de activos'!$AV70=(AN$3-'3- Datos generales'!$B$4),ROUNDUP((('4-Registro de activos'!$H70*'3- Datos generales'!$B$12)*((1+'3- Datos generales'!$B$11)^(AN$3-'3- Datos generales'!$B$4+'8 -Datos de referencia'!$B$25))),0),0)</f>
        <v>0</v>
      </c>
      <c r="AO70" s="21">
        <f>IF('4-Registro de activos'!$AV70=(AO$3-'3- Datos generales'!$B$4),ROUNDUP((('4-Registro de activos'!$H70*'3- Datos generales'!$B$12)*((1+'3- Datos generales'!$B$11)^(AO$3-'3- Datos generales'!$B$4+'8 -Datos de referencia'!$B$25))),0),0)</f>
        <v>0</v>
      </c>
      <c r="AP70" s="21">
        <f>IF('4-Registro de activos'!$AV70=(AP$3-'3- Datos generales'!$B$4),ROUNDUP((('4-Registro de activos'!$H70*'3- Datos generales'!$B$12)*((1+'3- Datos generales'!$B$11)^(AP$3-'3- Datos generales'!$B$4+'8 -Datos de referencia'!$B$25))),0),0)</f>
        <v>0</v>
      </c>
      <c r="AQ70" s="21">
        <f>IF('4-Registro de activos'!$AV70=(AQ$3-'3- Datos generales'!$B$4),ROUNDUP((('4-Registro de activos'!$H70*'3- Datos generales'!$B$12)*((1+'3- Datos generales'!$B$11)^(AQ$3-'3- Datos generales'!$B$4+'8 -Datos de referencia'!$B$25))),0),0)</f>
        <v>0</v>
      </c>
      <c r="AR70" s="21">
        <f>IF('4-Registro de activos'!$AV70=(AR$3-'3- Datos generales'!$B$4),ROUNDUP((('4-Registro de activos'!$H70*'3- Datos generales'!$B$12)*((1+'3- Datos generales'!$B$11)^(AR$3-'3- Datos generales'!$B$4+'8 -Datos de referencia'!$B$25))),0),0)</f>
        <v>0</v>
      </c>
      <c r="AS70" s="21">
        <f>IF('4-Registro de activos'!$AV70=(AS$3-'3- Datos generales'!$B$4),ROUNDUP((('4-Registro de activos'!$H70*'3- Datos generales'!$B$12)*((1+'3- Datos generales'!$B$11)^(AS$3-'3- Datos generales'!$B$4+'8 -Datos de referencia'!$B$25))),0),0)</f>
        <v>0</v>
      </c>
      <c r="AT70" s="21">
        <f>IF('4-Registro de activos'!$AV70=(AT$3-'3- Datos generales'!$B$4),ROUNDUP((('4-Registro de activos'!$H70*'3- Datos generales'!$B$12)*((1+'3- Datos generales'!$B$11)^(AT$3-'3- Datos generales'!$B$4+'8 -Datos de referencia'!$B$25))),0),0)</f>
        <v>0</v>
      </c>
      <c r="AU70" s="21">
        <f>IF('4-Registro de activos'!$AV70=(AU$3-'3- Datos generales'!$B$4),ROUNDUP((('4-Registro de activos'!$H70*'3- Datos generales'!$B$12)*((1+'3- Datos generales'!$B$11)^(AU$3-'3- Datos generales'!$B$4+'8 -Datos de referencia'!$B$25))),0),0)</f>
        <v>0</v>
      </c>
      <c r="AV70" s="159">
        <f>IF('4-Registro de activos'!$AV70=(AV$3-'3- Datos generales'!$B$4),ROUNDUP((('4-Registro de activos'!$H70*'3- Datos generales'!$B$12)*((1+'3- Datos generales'!$B$11)^(AV$3-'3- Datos generales'!$B$4+'8 -Datos de referencia'!$B$25))),0),0)</f>
        <v>0</v>
      </c>
      <c r="AW70" s="23">
        <f>IF(P70&gt;0,($M70*(1+'3- Datos generales'!$B$5)^('5-Proyección inversiones'!AW$3-'3- Datos generales'!$B$4))*(P70*((1+'3- Datos generales'!$B$11)^(AW$3-'3- Datos generales'!$B$4+'8 -Datos de referencia'!$B$25))),0)</f>
        <v>0</v>
      </c>
      <c r="AX70" s="20">
        <f>IF(Q70&gt;0,($M70*(1+'3- Datos generales'!$B$5)^(AX$3-'3- Datos generales'!$B$4))*(Q70*((1+'3- Datos generales'!$B$11)^('5-Proyección inversiones'!AX$3-'3- Datos generales'!$B$4+'8 -Datos de referencia'!$B$25))),0)</f>
        <v>0</v>
      </c>
      <c r="AY70" s="20">
        <f>IF(R70&gt;0,($M70*(1+'3- Datos generales'!$B$5)^(AY$3-'3- Datos generales'!$B$4))*(R70*((1+'3- Datos generales'!$B$11)^('5-Proyección inversiones'!AY$3-'3- Datos generales'!$B$4+'8 -Datos de referencia'!$B$25))),0)</f>
        <v>0</v>
      </c>
      <c r="AZ70" s="20">
        <f>IF(S70&gt;0,($M70*(1+'3- Datos generales'!$B$5)^(AZ$3-'3- Datos generales'!$B$4))*(S70*((1+'3- Datos generales'!$B$11)^('5-Proyección inversiones'!AZ$3-'3- Datos generales'!$B$4+'8 -Datos de referencia'!$B$25))),0)</f>
        <v>0</v>
      </c>
      <c r="BA70" s="20">
        <f>IF(T70&gt;0,($M70*(1+'3- Datos generales'!$B$5)^(BA$3-'3- Datos generales'!$B$4))*(T70*((1+'3- Datos generales'!$B$11)^('5-Proyección inversiones'!BA$3-'3- Datos generales'!$B$4+'8 -Datos de referencia'!$B$25))),0)</f>
        <v>0</v>
      </c>
      <c r="BB70" s="20">
        <f>IF(U70&gt;0,($M70*(1+'3- Datos generales'!$B$5)^(BB$3-'3- Datos generales'!$B$4))*(U70*((1+'3- Datos generales'!$B$11)^('5-Proyección inversiones'!BB$3-'3- Datos generales'!$B$4+'8 -Datos de referencia'!$B$25))),0)</f>
        <v>0</v>
      </c>
      <c r="BC70" s="20">
        <f>IF(V70&gt;0,($M70*(1+'3- Datos generales'!$B$5)^(BC$3-'3- Datos generales'!$B$4))*(V70*((1+'3- Datos generales'!$B$11)^('5-Proyección inversiones'!BC$3-'3- Datos generales'!$B$4+'8 -Datos de referencia'!$B$25))),0)</f>
        <v>0</v>
      </c>
      <c r="BD70" s="20">
        <f>IF(W70&gt;0,($M70*(1+'3- Datos generales'!$B$5)^(BD$3-'3- Datos generales'!$B$4))*(W70*((1+'3- Datos generales'!$B$11)^('5-Proyección inversiones'!BD$3-'3- Datos generales'!$B$4+'8 -Datos de referencia'!$B$25))),0)</f>
        <v>0</v>
      </c>
      <c r="BE70" s="20">
        <f>IF(X70&gt;0,($M70*(1+'3- Datos generales'!$B$5)^(BE$3-'3- Datos generales'!$B$4))*(X70*((1+'3- Datos generales'!$B$11)^('5-Proyección inversiones'!BE$3-'3- Datos generales'!$B$4+'8 -Datos de referencia'!$B$25))),0)</f>
        <v>0</v>
      </c>
      <c r="BF70" s="20">
        <f>IF(Y70&gt;0,($M70*(1+'3- Datos generales'!$B$5)^(BF$3-'3- Datos generales'!$B$4))*(Y70*((1+'3- Datos generales'!$B$11)^('5-Proyección inversiones'!BF$3-'3- Datos generales'!$B$4+'8 -Datos de referencia'!$B$25))),0)</f>
        <v>0</v>
      </c>
      <c r="BG70" s="155">
        <f>IF(Z70&gt;0,($M70*(1+'3- Datos generales'!$B$5)^(BG$3-'3- Datos generales'!$B$4))*(Z70*((1+'3- Datos generales'!$B$11)^('5-Proyección inversiones'!BG$3-'3- Datos generales'!$B$4+'8 -Datos de referencia'!$B$25))),0)</f>
        <v>0</v>
      </c>
      <c r="BH70" s="23">
        <f>IF(AA70&gt;0,($N70*(1+'3- Datos generales'!$B$5)^(BH$3-'3- Datos generales'!$B$4))*(AA70*((1+'3- Datos generales'!$B$11)^('5-Proyección inversiones'!BH$3-'3- Datos generales'!$B$4+'8 -Datos de referencia'!$B$25))),0)</f>
        <v>0</v>
      </c>
      <c r="BI70" s="20">
        <f>IF(AB70&gt;0,$N70*((1+'3- Datos generales'!$B$5)^(BI$3-'3- Datos generales'!$B$4))*(AB70*((1+'3- Datos generales'!$B$11)^('5-Proyección inversiones'!BI$3-'3- Datos generales'!$B$4+'8 -Datos de referencia'!$B$25))),0)</f>
        <v>0</v>
      </c>
      <c r="BJ70" s="20">
        <f>IF(AC70&gt;0,$N70*((1+'3- Datos generales'!$B$5)^(BJ$3-'3- Datos generales'!$B$4))*(AC70*((1+'3- Datos generales'!$B$11)^('5-Proyección inversiones'!BJ$3-'3- Datos generales'!$B$4+'8 -Datos de referencia'!$B$25))),0)</f>
        <v>0</v>
      </c>
      <c r="BK70" s="20">
        <f>IF(AD70&gt;0,$N70*((1+'3- Datos generales'!$B$5)^(BK$3-'3- Datos generales'!$B$4))*(AD70*((1+'3- Datos generales'!$B$11)^('5-Proyección inversiones'!BK$3-'3- Datos generales'!$B$4+'8 -Datos de referencia'!$B$25))),0)</f>
        <v>0</v>
      </c>
      <c r="BL70" s="20">
        <f>IF(AE70&gt;0,$N70*((1+'3- Datos generales'!$B$5)^(BL$3-'3- Datos generales'!$B$4))*(AE70*((1+'3- Datos generales'!$B$11)^('5-Proyección inversiones'!BL$3-'3- Datos generales'!$B$4+'8 -Datos de referencia'!$B$25))),0)</f>
        <v>0</v>
      </c>
      <c r="BM70" s="20">
        <f>IF(AF70&gt;0,$N70*((1+'3- Datos generales'!$B$5)^(BM$3-'3- Datos generales'!$B$4))*(AF70*((1+'3- Datos generales'!$B$11)^('5-Proyección inversiones'!BM$3-'3- Datos generales'!$B$4+'8 -Datos de referencia'!$B$25))),0)</f>
        <v>0</v>
      </c>
      <c r="BN70" s="20">
        <f>IF(AG70&gt;0,$N70*((1+'3- Datos generales'!$B$5)^(BN$3-'3- Datos generales'!$B$4))*(AG70*((1+'3- Datos generales'!$B$11)^('5-Proyección inversiones'!BN$3-'3- Datos generales'!$B$4+'8 -Datos de referencia'!$B$25))),0)</f>
        <v>0</v>
      </c>
      <c r="BO70" s="20">
        <f>IF(AH70&gt;0,$N70*((1+'3- Datos generales'!$B$5)^(BO$3-'3- Datos generales'!$B$4))*(AH70*((1+'3- Datos generales'!$B$11)^('5-Proyección inversiones'!BO$3-'3- Datos generales'!$B$4+'8 -Datos de referencia'!$B$25))),0)</f>
        <v>0</v>
      </c>
      <c r="BP70" s="20">
        <f>IF(AI70&gt;0,$N70*((1+'3- Datos generales'!$B$5)^(BP$3-'3- Datos generales'!$B$4))*(AI70*((1+'3- Datos generales'!$B$11)^('5-Proyección inversiones'!BP$3-'3- Datos generales'!$B$4+'8 -Datos de referencia'!$B$25))),0)</f>
        <v>0</v>
      </c>
      <c r="BQ70" s="20">
        <f>IF(AJ70&gt;0,$N70*((1+'3- Datos generales'!$B$5)^(BQ$3-'3- Datos generales'!$B$4))*(AJ70*((1+'3- Datos generales'!$B$11)^('5-Proyección inversiones'!BQ$3-'3- Datos generales'!$B$4+'8 -Datos de referencia'!$B$25))),0)</f>
        <v>0</v>
      </c>
      <c r="BR70" s="155">
        <f>IF(AK70&gt;0,$N70*((1+'3- Datos generales'!$B$5)^(BR$3-'3- Datos generales'!$B$4))*(AK70*((1+'3- Datos generales'!$B$11)^('5-Proyección inversiones'!BR$3-'3- Datos generales'!$B$4+'8 -Datos de referencia'!$B$25))),0)</f>
        <v>0</v>
      </c>
      <c r="BS70" s="23">
        <f>IF(AL70&gt;0,AL70*($O70*(1+'3- Datos generales'!$B$5)^(BH$3-'3- Datos generales'!$B$4)),0)</f>
        <v>0</v>
      </c>
      <c r="BT70" s="20">
        <f>IF(AM70&gt;0,AM70*($O70*(1+'3- Datos generales'!$B$5)^(BT$3-'3- Datos generales'!$B$4)),0)</f>
        <v>0</v>
      </c>
      <c r="BU70" s="20">
        <f>IF(AN70&gt;0,AN70*($O70*(1+'3- Datos generales'!$B$5)^(BU$3-'3- Datos generales'!$B$4)),0)</f>
        <v>0</v>
      </c>
      <c r="BV70" s="20">
        <f>IF(AO70&gt;0,AO70*($O70*(1+'3- Datos generales'!$B$5)^(BV$3-'3- Datos generales'!$B$4)),0)</f>
        <v>0</v>
      </c>
      <c r="BW70" s="20">
        <f>IF(AP70&gt;0,AP70*($O70*(1+'3- Datos generales'!$B$5)^(BW$3-'3- Datos generales'!$B$4)),0)</f>
        <v>0</v>
      </c>
      <c r="BX70" s="20">
        <f>IF(AQ70&gt;0,AQ70*($O70*(1+'3- Datos generales'!$B$5)^(BX$3-'3- Datos generales'!$B$4)),0)</f>
        <v>0</v>
      </c>
      <c r="BY70" s="20">
        <f>IF(AR70&gt;0,AR70*($O70*(1+'3- Datos generales'!$B$5)^(BY$3-'3- Datos generales'!$B$4)),0)</f>
        <v>0</v>
      </c>
      <c r="BZ70" s="20">
        <f>IF(AS70&gt;0,AS70*($O70*(1+'3- Datos generales'!$B$5)^(BZ$3-'3- Datos generales'!$B$4)),0)</f>
        <v>0</v>
      </c>
      <c r="CA70" s="20">
        <f>IF(AT70&gt;0,AT70*($O70*(1+'3- Datos generales'!$B$5)^(CA$3-'3- Datos generales'!$B$4)),0)</f>
        <v>0</v>
      </c>
      <c r="CB70" s="20">
        <f>IF(AU70&gt;0,AU70*($O70*(1+'3- Datos generales'!$B$5)^(CB$3-'3- Datos generales'!$B$4)),0)</f>
        <v>0</v>
      </c>
      <c r="CC70" s="155">
        <f>IF(AV70&gt;0,AV70*($O70*(1+'3- Datos generales'!$B$5)^(CC$3-'3- Datos generales'!$B$4)),0)</f>
        <v>0</v>
      </c>
    </row>
    <row r="71" spans="1:81" x14ac:dyDescent="0.25">
      <c r="A71" s="38"/>
      <c r="B71" s="14"/>
      <c r="C71" s="14">
        <f>'4-Registro de activos'!C71</f>
        <v>0</v>
      </c>
      <c r="D71" s="14">
        <f>'4-Registro de activos'!D71</f>
        <v>0</v>
      </c>
      <c r="E71" s="14">
        <f>'4-Registro de activos'!E71</f>
        <v>0</v>
      </c>
      <c r="F71" s="14">
        <f>'4-Registro de activos'!F71</f>
        <v>0</v>
      </c>
      <c r="G71" s="14">
        <f>'4-Registro de activos'!G71</f>
        <v>0</v>
      </c>
      <c r="H71" s="26">
        <f>'4-Registro de activos'!H71</f>
        <v>0</v>
      </c>
      <c r="I71" s="15" t="str">
        <f>'4-Registro de activos'!AV71</f>
        <v>n/a</v>
      </c>
      <c r="J71" s="14" t="str">
        <f>'4-Registro de activos'!AW71</f>
        <v>Bajo Riesgo</v>
      </c>
      <c r="K71" s="14" t="str">
        <f>'4-Registro de activos'!AX71</f>
        <v>n/a</v>
      </c>
      <c r="L71" s="14" t="str">
        <f>'4-Registro de activos'!AY71</f>
        <v>n/a</v>
      </c>
      <c r="M71" s="66">
        <f>IF('4-Registro de activos'!K71="Sistema no mejorado",AVERAGE('3- Datos generales'!$D$20:$D$21),0)</f>
        <v>0</v>
      </c>
      <c r="N71" s="20" t="str">
        <f>IF('4-Registro de activos'!K71="Sistema no mejorado",0,IF('4-Registro de activos'!I71="sin dato","n/a",IF('4-Registro de activos'!I71="otro","n/a",VLOOKUP('4-Registro de activos'!I71,'3- Datos generales'!$A$23:$D$24,4,0))))</f>
        <v>n/a</v>
      </c>
      <c r="O71" s="155" t="str">
        <f>IF('4-Registro de activos'!K71="Sistema no mejorado",0,IF('4-Registro de activos'!I71="sin dato","n/a",IF('4-Registro de activos'!I71="otro","n/a",VLOOKUP('4-Registro de activos'!I71,'3- Datos generales'!$A$26:$D$27,4,0))))</f>
        <v>n/a</v>
      </c>
      <c r="P71" s="22">
        <f>IF('4-Registro de activos'!$AY71="Nueva Construccion",ROUNDUP(('4-Registro de activos'!$G71*'3- Datos generales'!$B$12*(1+'3- Datos generales'!$B$11)^(P$3-'3- Datos generales'!$B$4)),0),0)</f>
        <v>0</v>
      </c>
      <c r="Q71" s="21">
        <f>IF('4-Registro de activos'!$AY71="Nueva Construccion",IF($P71&gt;0,0,ROUNDUP(('4-Registro de activos'!$G71*'3- Datos generales'!$B$12*(1+'3- Datos generales'!$B$11)^(Q$3-'3- Datos generales'!$B$4)),0)),0)</f>
        <v>0</v>
      </c>
      <c r="R71" s="21">
        <f>IF('4-Registro de activos'!$AY71="Nueva Construccion",IF($P71&gt;0,0,ROUNDUP(('4-Registro de activos'!$G71*'3- Datos generales'!$B$12*(1+'3- Datos generales'!$B$11)^(R$3-'3- Datos generales'!$B$4)),0)),0)</f>
        <v>0</v>
      </c>
      <c r="S71" s="21">
        <f>IF('4-Registro de activos'!$AY71="Nueva Construccion",IF($P71&gt;0,0,ROUNDUP(('4-Registro de activos'!$G71*'3- Datos generales'!$B$12*(1+'3- Datos generales'!$B$11)^(S$3-'3- Datos generales'!$B$4)),0)),0)</f>
        <v>0</v>
      </c>
      <c r="T71" s="21">
        <f>IF('4-Registro de activos'!$AY71="Nueva Construccion",IF($P71&gt;0,0,ROUNDUP(('4-Registro de activos'!$G71*'3- Datos generales'!$B$12*(1+'3- Datos generales'!$B$11)^(T$3-'3- Datos generales'!$B$4)),0)),0)</f>
        <v>0</v>
      </c>
      <c r="U71" s="21">
        <f>IF('4-Registro de activos'!$AY71="Nueva Construccion",IF($P71&gt;0,0,ROUNDUP(('4-Registro de activos'!$G71*'3- Datos generales'!$B$12*(1+'3- Datos generales'!$B$11)^(U$3-'3- Datos generales'!$B$4)),0)),0)</f>
        <v>0</v>
      </c>
      <c r="V71" s="21">
        <f>IF('4-Registro de activos'!$AY71="Nueva Construccion",IF($P71&gt;0,0,ROUNDUP(('4-Registro de activos'!$G71*'3- Datos generales'!$B$12*(1+'3- Datos generales'!$B$11)^(V$3-'3- Datos generales'!$B$4)),0)),0)</f>
        <v>0</v>
      </c>
      <c r="W71" s="21">
        <f>IF('4-Registro de activos'!$AY71="Nueva Construccion",IF($P71&gt;0,0,ROUNDUP(('4-Registro de activos'!$G71*'3- Datos generales'!$B$12*(1+'3- Datos generales'!$B$11)^(W$3-'3- Datos generales'!$B$4)),0)),0)</f>
        <v>0</v>
      </c>
      <c r="X71" s="21">
        <f>IF('4-Registro de activos'!$AY71="Nueva Construccion",IF($P71&gt;0,0,ROUNDUP(('4-Registro de activos'!$G71*'3- Datos generales'!$B$12*(1+'3- Datos generales'!$B$11)^(X$3-'3- Datos generales'!$B$4)),0)),0)</f>
        <v>0</v>
      </c>
      <c r="Y71" s="21">
        <f>IF('4-Registro de activos'!$AY71="Nueva Construccion",IF($P71&gt;0,0,ROUNDUP(('4-Registro de activos'!$G71*'3- Datos generales'!$B$12*(1+'3- Datos generales'!$B$11)^(Y$3-'3- Datos generales'!$B$4)),0)),0)</f>
        <v>0</v>
      </c>
      <c r="Z71" s="159">
        <f>IF('4-Registro de activos'!$AY71="Nueva Construccion",IF($P71&gt;0,0,ROUNDUP(('4-Registro de activos'!$G71*'3- Datos generales'!$B$12*(1+'3- Datos generales'!$B$11)^(Z$3-'3- Datos generales'!$B$4)),0)),0)</f>
        <v>0</v>
      </c>
      <c r="AA71" s="22">
        <f>IF('4-Registro de activos'!$AV71&lt;=(AA$3-'3- Datos generales'!$B$4),ROUNDUP(('4-Registro de activos'!$G71*'3- Datos generales'!$B$12*(1+'3- Datos generales'!$B$11)^(AA$3-'3- Datos generales'!$B$4)),0),0)</f>
        <v>0</v>
      </c>
      <c r="AB71" s="21">
        <f>IF('4-Registro de activos'!$AV71=(AB$3-'3- Datos generales'!$B$4),ROUNDUP(('4-Registro de activos'!$G71*'3- Datos generales'!$B$12*(1+'3- Datos generales'!$B$11)^(AB$3-'3- Datos generales'!$B$4)),0),0)</f>
        <v>0</v>
      </c>
      <c r="AC71" s="21">
        <f>IF('4-Registro de activos'!$AV71=(AC$3-'3- Datos generales'!$B$4),ROUNDUP(('4-Registro de activos'!$G71*'3- Datos generales'!$B$12*(1+'3- Datos generales'!$B$11)^(AC$3-'3- Datos generales'!$B$4)),0),0)</f>
        <v>0</v>
      </c>
      <c r="AD71" s="21">
        <f>IF('4-Registro de activos'!$AV71=(AD$3-'3- Datos generales'!$B$4),ROUNDUP(('4-Registro de activos'!$G71*'3- Datos generales'!$B$12*(1+'3- Datos generales'!$B$11)^(AD$3-'3- Datos generales'!$B$4)),0),0)</f>
        <v>0</v>
      </c>
      <c r="AE71" s="21">
        <f>IF('4-Registro de activos'!$AV71=(AE$3-'3- Datos generales'!$B$4),ROUNDUP(('4-Registro de activos'!$G71*'3- Datos generales'!$B$12*(1+'3- Datos generales'!$B$11)^(AE$3-'3- Datos generales'!$B$4)),0),0)</f>
        <v>0</v>
      </c>
      <c r="AF71" s="21">
        <f>IF('4-Registro de activos'!$AV71=(AF$3-'3- Datos generales'!$B$4),ROUNDUP(('4-Registro de activos'!$G71*'3- Datos generales'!$B$12*(1+'3- Datos generales'!$B$11)^(AF$3-'3- Datos generales'!$B$4)),0),0)</f>
        <v>0</v>
      </c>
      <c r="AG71" s="21">
        <f>IF('4-Registro de activos'!$AV71=(AG$3-'3- Datos generales'!$B$4),ROUNDUP(('4-Registro de activos'!$G71*'3- Datos generales'!$B$12*(1+'3- Datos generales'!$B$11)^(AG$3-'3- Datos generales'!$B$4)),0),0)</f>
        <v>0</v>
      </c>
      <c r="AH71" s="21">
        <f>IF('4-Registro de activos'!$AV71=(AH$3-'3- Datos generales'!$B$4),ROUNDUP(('4-Registro de activos'!$G71*'3- Datos generales'!$B$12*(1+'3- Datos generales'!$B$11)^(AH$3-'3- Datos generales'!$B$4)),0),0)</f>
        <v>0</v>
      </c>
      <c r="AI71" s="21">
        <f>IF('4-Registro de activos'!$AV71=(AI$3-'3- Datos generales'!$B$4),ROUNDUP(('4-Registro de activos'!$G71*'3- Datos generales'!$B$12*(1+'3- Datos generales'!$B$11)^(AI$3-'3- Datos generales'!$B$4)),0),0)</f>
        <v>0</v>
      </c>
      <c r="AJ71" s="21">
        <f>IF('4-Registro de activos'!$AV71=(AJ$3-'3- Datos generales'!$B$4),ROUNDUP(('4-Registro de activos'!$G71*'3- Datos generales'!$B$12*(1+'3- Datos generales'!$B$11)^(AJ$3-'3- Datos generales'!$B$4)),0),0)</f>
        <v>0</v>
      </c>
      <c r="AK71" s="159">
        <f>IF('4-Registro de activos'!$AV71=(AK$3-'3- Datos generales'!$B$4),ROUNDUP(('4-Registro de activos'!$G71*'3- Datos generales'!$B$12*(1+'3- Datos generales'!$B$11)^(AK$3-'3- Datos generales'!$B$4)),0),0)</f>
        <v>0</v>
      </c>
      <c r="AL71" s="22">
        <f>IF('4-Registro de activos'!$AV71&lt;=(AL$3-'3- Datos generales'!$B$4),ROUNDUP((('4-Registro de activos'!$H71*'3- Datos generales'!$B$12)*((1+'3- Datos generales'!$B$11)^(AL$3-'3- Datos generales'!$B$4+'8 -Datos de referencia'!$B$25))),0),0)</f>
        <v>0</v>
      </c>
      <c r="AM71" s="21">
        <f>IF('4-Registro de activos'!$AV71=(AM$3-'3- Datos generales'!$B$4),ROUNDUP((('4-Registro de activos'!$H71*'3- Datos generales'!$B$12)*((1+'3- Datos generales'!$B$11)^(AM$3-'3- Datos generales'!$B$4+'8 -Datos de referencia'!$B$25))),0),0)</f>
        <v>0</v>
      </c>
      <c r="AN71" s="21">
        <f>IF('4-Registro de activos'!$AV71=(AN$3-'3- Datos generales'!$B$4),ROUNDUP((('4-Registro de activos'!$H71*'3- Datos generales'!$B$12)*((1+'3- Datos generales'!$B$11)^(AN$3-'3- Datos generales'!$B$4+'8 -Datos de referencia'!$B$25))),0),0)</f>
        <v>0</v>
      </c>
      <c r="AO71" s="21">
        <f>IF('4-Registro de activos'!$AV71=(AO$3-'3- Datos generales'!$B$4),ROUNDUP((('4-Registro de activos'!$H71*'3- Datos generales'!$B$12)*((1+'3- Datos generales'!$B$11)^(AO$3-'3- Datos generales'!$B$4+'8 -Datos de referencia'!$B$25))),0),0)</f>
        <v>0</v>
      </c>
      <c r="AP71" s="21">
        <f>IF('4-Registro de activos'!$AV71=(AP$3-'3- Datos generales'!$B$4),ROUNDUP((('4-Registro de activos'!$H71*'3- Datos generales'!$B$12)*((1+'3- Datos generales'!$B$11)^(AP$3-'3- Datos generales'!$B$4+'8 -Datos de referencia'!$B$25))),0),0)</f>
        <v>0</v>
      </c>
      <c r="AQ71" s="21">
        <f>IF('4-Registro de activos'!$AV71=(AQ$3-'3- Datos generales'!$B$4),ROUNDUP((('4-Registro de activos'!$H71*'3- Datos generales'!$B$12)*((1+'3- Datos generales'!$B$11)^(AQ$3-'3- Datos generales'!$B$4+'8 -Datos de referencia'!$B$25))),0),0)</f>
        <v>0</v>
      </c>
      <c r="AR71" s="21">
        <f>IF('4-Registro de activos'!$AV71=(AR$3-'3- Datos generales'!$B$4),ROUNDUP((('4-Registro de activos'!$H71*'3- Datos generales'!$B$12)*((1+'3- Datos generales'!$B$11)^(AR$3-'3- Datos generales'!$B$4+'8 -Datos de referencia'!$B$25))),0),0)</f>
        <v>0</v>
      </c>
      <c r="AS71" s="21">
        <f>IF('4-Registro de activos'!$AV71=(AS$3-'3- Datos generales'!$B$4),ROUNDUP((('4-Registro de activos'!$H71*'3- Datos generales'!$B$12)*((1+'3- Datos generales'!$B$11)^(AS$3-'3- Datos generales'!$B$4+'8 -Datos de referencia'!$B$25))),0),0)</f>
        <v>0</v>
      </c>
      <c r="AT71" s="21">
        <f>IF('4-Registro de activos'!$AV71=(AT$3-'3- Datos generales'!$B$4),ROUNDUP((('4-Registro de activos'!$H71*'3- Datos generales'!$B$12)*((1+'3- Datos generales'!$B$11)^(AT$3-'3- Datos generales'!$B$4+'8 -Datos de referencia'!$B$25))),0),0)</f>
        <v>0</v>
      </c>
      <c r="AU71" s="21">
        <f>IF('4-Registro de activos'!$AV71=(AU$3-'3- Datos generales'!$B$4),ROUNDUP((('4-Registro de activos'!$H71*'3- Datos generales'!$B$12)*((1+'3- Datos generales'!$B$11)^(AU$3-'3- Datos generales'!$B$4+'8 -Datos de referencia'!$B$25))),0),0)</f>
        <v>0</v>
      </c>
      <c r="AV71" s="159">
        <f>IF('4-Registro de activos'!$AV71=(AV$3-'3- Datos generales'!$B$4),ROUNDUP((('4-Registro de activos'!$H71*'3- Datos generales'!$B$12)*((1+'3- Datos generales'!$B$11)^(AV$3-'3- Datos generales'!$B$4+'8 -Datos de referencia'!$B$25))),0),0)</f>
        <v>0</v>
      </c>
      <c r="AW71" s="23">
        <f>IF(P71&gt;0,($M71*(1+'3- Datos generales'!$B$5)^('5-Proyección inversiones'!AW$3-'3- Datos generales'!$B$4))*(P71*((1+'3- Datos generales'!$B$11)^(AW$3-'3- Datos generales'!$B$4+'8 -Datos de referencia'!$B$25))),0)</f>
        <v>0</v>
      </c>
      <c r="AX71" s="20">
        <f>IF(Q71&gt;0,($M71*(1+'3- Datos generales'!$B$5)^(AX$3-'3- Datos generales'!$B$4))*(Q71*((1+'3- Datos generales'!$B$11)^('5-Proyección inversiones'!AX$3-'3- Datos generales'!$B$4+'8 -Datos de referencia'!$B$25))),0)</f>
        <v>0</v>
      </c>
      <c r="AY71" s="20">
        <f>IF(R71&gt;0,($M71*(1+'3- Datos generales'!$B$5)^(AY$3-'3- Datos generales'!$B$4))*(R71*((1+'3- Datos generales'!$B$11)^('5-Proyección inversiones'!AY$3-'3- Datos generales'!$B$4+'8 -Datos de referencia'!$B$25))),0)</f>
        <v>0</v>
      </c>
      <c r="AZ71" s="20">
        <f>IF(S71&gt;0,($M71*(1+'3- Datos generales'!$B$5)^(AZ$3-'3- Datos generales'!$B$4))*(S71*((1+'3- Datos generales'!$B$11)^('5-Proyección inversiones'!AZ$3-'3- Datos generales'!$B$4+'8 -Datos de referencia'!$B$25))),0)</f>
        <v>0</v>
      </c>
      <c r="BA71" s="20">
        <f>IF(T71&gt;0,($M71*(1+'3- Datos generales'!$B$5)^(BA$3-'3- Datos generales'!$B$4))*(T71*((1+'3- Datos generales'!$B$11)^('5-Proyección inversiones'!BA$3-'3- Datos generales'!$B$4+'8 -Datos de referencia'!$B$25))),0)</f>
        <v>0</v>
      </c>
      <c r="BB71" s="20">
        <f>IF(U71&gt;0,($M71*(1+'3- Datos generales'!$B$5)^(BB$3-'3- Datos generales'!$B$4))*(U71*((1+'3- Datos generales'!$B$11)^('5-Proyección inversiones'!BB$3-'3- Datos generales'!$B$4+'8 -Datos de referencia'!$B$25))),0)</f>
        <v>0</v>
      </c>
      <c r="BC71" s="20">
        <f>IF(V71&gt;0,($M71*(1+'3- Datos generales'!$B$5)^(BC$3-'3- Datos generales'!$B$4))*(V71*((1+'3- Datos generales'!$B$11)^('5-Proyección inversiones'!BC$3-'3- Datos generales'!$B$4+'8 -Datos de referencia'!$B$25))),0)</f>
        <v>0</v>
      </c>
      <c r="BD71" s="20">
        <f>IF(W71&gt;0,($M71*(1+'3- Datos generales'!$B$5)^(BD$3-'3- Datos generales'!$B$4))*(W71*((1+'3- Datos generales'!$B$11)^('5-Proyección inversiones'!BD$3-'3- Datos generales'!$B$4+'8 -Datos de referencia'!$B$25))),0)</f>
        <v>0</v>
      </c>
      <c r="BE71" s="20">
        <f>IF(X71&gt;0,($M71*(1+'3- Datos generales'!$B$5)^(BE$3-'3- Datos generales'!$B$4))*(X71*((1+'3- Datos generales'!$B$11)^('5-Proyección inversiones'!BE$3-'3- Datos generales'!$B$4+'8 -Datos de referencia'!$B$25))),0)</f>
        <v>0</v>
      </c>
      <c r="BF71" s="20">
        <f>IF(Y71&gt;0,($M71*(1+'3- Datos generales'!$B$5)^(BF$3-'3- Datos generales'!$B$4))*(Y71*((1+'3- Datos generales'!$B$11)^('5-Proyección inversiones'!BF$3-'3- Datos generales'!$B$4+'8 -Datos de referencia'!$B$25))),0)</f>
        <v>0</v>
      </c>
      <c r="BG71" s="155">
        <f>IF(Z71&gt;0,($M71*(1+'3- Datos generales'!$B$5)^(BG$3-'3- Datos generales'!$B$4))*(Z71*((1+'3- Datos generales'!$B$11)^('5-Proyección inversiones'!BG$3-'3- Datos generales'!$B$4+'8 -Datos de referencia'!$B$25))),0)</f>
        <v>0</v>
      </c>
      <c r="BH71" s="23">
        <f>IF(AA71&gt;0,($N71*(1+'3- Datos generales'!$B$5)^(BH$3-'3- Datos generales'!$B$4))*(AA71*((1+'3- Datos generales'!$B$11)^('5-Proyección inversiones'!BH$3-'3- Datos generales'!$B$4+'8 -Datos de referencia'!$B$25))),0)</f>
        <v>0</v>
      </c>
      <c r="BI71" s="20">
        <f>IF(AB71&gt;0,$N71*((1+'3- Datos generales'!$B$5)^(BI$3-'3- Datos generales'!$B$4))*(AB71*((1+'3- Datos generales'!$B$11)^('5-Proyección inversiones'!BI$3-'3- Datos generales'!$B$4+'8 -Datos de referencia'!$B$25))),0)</f>
        <v>0</v>
      </c>
      <c r="BJ71" s="20">
        <f>IF(AC71&gt;0,$N71*((1+'3- Datos generales'!$B$5)^(BJ$3-'3- Datos generales'!$B$4))*(AC71*((1+'3- Datos generales'!$B$11)^('5-Proyección inversiones'!BJ$3-'3- Datos generales'!$B$4+'8 -Datos de referencia'!$B$25))),0)</f>
        <v>0</v>
      </c>
      <c r="BK71" s="20">
        <f>IF(AD71&gt;0,$N71*((1+'3- Datos generales'!$B$5)^(BK$3-'3- Datos generales'!$B$4))*(AD71*((1+'3- Datos generales'!$B$11)^('5-Proyección inversiones'!BK$3-'3- Datos generales'!$B$4+'8 -Datos de referencia'!$B$25))),0)</f>
        <v>0</v>
      </c>
      <c r="BL71" s="20">
        <f>IF(AE71&gt;0,$N71*((1+'3- Datos generales'!$B$5)^(BL$3-'3- Datos generales'!$B$4))*(AE71*((1+'3- Datos generales'!$B$11)^('5-Proyección inversiones'!BL$3-'3- Datos generales'!$B$4+'8 -Datos de referencia'!$B$25))),0)</f>
        <v>0</v>
      </c>
      <c r="BM71" s="20">
        <f>IF(AF71&gt;0,$N71*((1+'3- Datos generales'!$B$5)^(BM$3-'3- Datos generales'!$B$4))*(AF71*((1+'3- Datos generales'!$B$11)^('5-Proyección inversiones'!BM$3-'3- Datos generales'!$B$4+'8 -Datos de referencia'!$B$25))),0)</f>
        <v>0</v>
      </c>
      <c r="BN71" s="20">
        <f>IF(AG71&gt;0,$N71*((1+'3- Datos generales'!$B$5)^(BN$3-'3- Datos generales'!$B$4))*(AG71*((1+'3- Datos generales'!$B$11)^('5-Proyección inversiones'!BN$3-'3- Datos generales'!$B$4+'8 -Datos de referencia'!$B$25))),0)</f>
        <v>0</v>
      </c>
      <c r="BO71" s="20">
        <f>IF(AH71&gt;0,$N71*((1+'3- Datos generales'!$B$5)^(BO$3-'3- Datos generales'!$B$4))*(AH71*((1+'3- Datos generales'!$B$11)^('5-Proyección inversiones'!BO$3-'3- Datos generales'!$B$4+'8 -Datos de referencia'!$B$25))),0)</f>
        <v>0</v>
      </c>
      <c r="BP71" s="20">
        <f>IF(AI71&gt;0,$N71*((1+'3- Datos generales'!$B$5)^(BP$3-'3- Datos generales'!$B$4))*(AI71*((1+'3- Datos generales'!$B$11)^('5-Proyección inversiones'!BP$3-'3- Datos generales'!$B$4+'8 -Datos de referencia'!$B$25))),0)</f>
        <v>0</v>
      </c>
      <c r="BQ71" s="20">
        <f>IF(AJ71&gt;0,$N71*((1+'3- Datos generales'!$B$5)^(BQ$3-'3- Datos generales'!$B$4))*(AJ71*((1+'3- Datos generales'!$B$11)^('5-Proyección inversiones'!BQ$3-'3- Datos generales'!$B$4+'8 -Datos de referencia'!$B$25))),0)</f>
        <v>0</v>
      </c>
      <c r="BR71" s="155">
        <f>IF(AK71&gt;0,$N71*((1+'3- Datos generales'!$B$5)^(BR$3-'3- Datos generales'!$B$4))*(AK71*((1+'3- Datos generales'!$B$11)^('5-Proyección inversiones'!BR$3-'3- Datos generales'!$B$4+'8 -Datos de referencia'!$B$25))),0)</f>
        <v>0</v>
      </c>
      <c r="BS71" s="23">
        <f>IF(AL71&gt;0,AL71*($O71*(1+'3- Datos generales'!$B$5)^(BH$3-'3- Datos generales'!$B$4)),0)</f>
        <v>0</v>
      </c>
      <c r="BT71" s="20">
        <f>IF(AM71&gt;0,AM71*($O71*(1+'3- Datos generales'!$B$5)^(BT$3-'3- Datos generales'!$B$4)),0)</f>
        <v>0</v>
      </c>
      <c r="BU71" s="20">
        <f>IF(AN71&gt;0,AN71*($O71*(1+'3- Datos generales'!$B$5)^(BU$3-'3- Datos generales'!$B$4)),0)</f>
        <v>0</v>
      </c>
      <c r="BV71" s="20">
        <f>IF(AO71&gt;0,AO71*($O71*(1+'3- Datos generales'!$B$5)^(BV$3-'3- Datos generales'!$B$4)),0)</f>
        <v>0</v>
      </c>
      <c r="BW71" s="20">
        <f>IF(AP71&gt;0,AP71*($O71*(1+'3- Datos generales'!$B$5)^(BW$3-'3- Datos generales'!$B$4)),0)</f>
        <v>0</v>
      </c>
      <c r="BX71" s="20">
        <f>IF(AQ71&gt;0,AQ71*($O71*(1+'3- Datos generales'!$B$5)^(BX$3-'3- Datos generales'!$B$4)),0)</f>
        <v>0</v>
      </c>
      <c r="BY71" s="20">
        <f>IF(AR71&gt;0,AR71*($O71*(1+'3- Datos generales'!$B$5)^(BY$3-'3- Datos generales'!$B$4)),0)</f>
        <v>0</v>
      </c>
      <c r="BZ71" s="20">
        <f>IF(AS71&gt;0,AS71*($O71*(1+'3- Datos generales'!$B$5)^(BZ$3-'3- Datos generales'!$B$4)),0)</f>
        <v>0</v>
      </c>
      <c r="CA71" s="20">
        <f>IF(AT71&gt;0,AT71*($O71*(1+'3- Datos generales'!$B$5)^(CA$3-'3- Datos generales'!$B$4)),0)</f>
        <v>0</v>
      </c>
      <c r="CB71" s="20">
        <f>IF(AU71&gt;0,AU71*($O71*(1+'3- Datos generales'!$B$5)^(CB$3-'3- Datos generales'!$B$4)),0)</f>
        <v>0</v>
      </c>
      <c r="CC71" s="155">
        <f>IF(AV71&gt;0,AV71*($O71*(1+'3- Datos generales'!$B$5)^(CC$3-'3- Datos generales'!$B$4)),0)</f>
        <v>0</v>
      </c>
    </row>
    <row r="72" spans="1:81" x14ac:dyDescent="0.25">
      <c r="A72" s="38"/>
      <c r="B72" s="14"/>
      <c r="C72" s="14">
        <f>'4-Registro de activos'!C72</f>
        <v>0</v>
      </c>
      <c r="D72" s="14">
        <f>'4-Registro de activos'!D72</f>
        <v>0</v>
      </c>
      <c r="E72" s="14">
        <f>'4-Registro de activos'!E72</f>
        <v>0</v>
      </c>
      <c r="F72" s="14">
        <f>'4-Registro de activos'!F72</f>
        <v>0</v>
      </c>
      <c r="G72" s="14">
        <f>'4-Registro de activos'!G72</f>
        <v>0</v>
      </c>
      <c r="H72" s="26">
        <f>'4-Registro de activos'!H72</f>
        <v>0</v>
      </c>
      <c r="I72" s="15" t="str">
        <f>'4-Registro de activos'!AV72</f>
        <v>n/a</v>
      </c>
      <c r="J72" s="14" t="str">
        <f>'4-Registro de activos'!AW72</f>
        <v>Bajo Riesgo</v>
      </c>
      <c r="K72" s="14" t="str">
        <f>'4-Registro de activos'!AX72</f>
        <v>n/a</v>
      </c>
      <c r="L72" s="14" t="str">
        <f>'4-Registro de activos'!AY72</f>
        <v>n/a</v>
      </c>
      <c r="M72" s="66">
        <f>IF('4-Registro de activos'!K72="Sistema no mejorado",AVERAGE('3- Datos generales'!$D$20:$D$21),0)</f>
        <v>0</v>
      </c>
      <c r="N72" s="20" t="str">
        <f>IF('4-Registro de activos'!K72="Sistema no mejorado",0,IF('4-Registro de activos'!I72="sin dato","n/a",IF('4-Registro de activos'!I72="otro","n/a",VLOOKUP('4-Registro de activos'!I72,'3- Datos generales'!$A$23:$D$24,4,0))))</f>
        <v>n/a</v>
      </c>
      <c r="O72" s="155" t="str">
        <f>IF('4-Registro de activos'!K72="Sistema no mejorado",0,IF('4-Registro de activos'!I72="sin dato","n/a",IF('4-Registro de activos'!I72="otro","n/a",VLOOKUP('4-Registro de activos'!I72,'3- Datos generales'!$A$26:$D$27,4,0))))</f>
        <v>n/a</v>
      </c>
      <c r="P72" s="22">
        <f>IF('4-Registro de activos'!$AY72="Nueva Construccion",ROUNDUP(('4-Registro de activos'!$G72*'3- Datos generales'!$B$12*(1+'3- Datos generales'!$B$11)^(P$3-'3- Datos generales'!$B$4)),0),0)</f>
        <v>0</v>
      </c>
      <c r="Q72" s="21">
        <f>IF('4-Registro de activos'!$AY72="Nueva Construccion",IF($P72&gt;0,0,ROUNDUP(('4-Registro de activos'!$G72*'3- Datos generales'!$B$12*(1+'3- Datos generales'!$B$11)^(Q$3-'3- Datos generales'!$B$4)),0)),0)</f>
        <v>0</v>
      </c>
      <c r="R72" s="21">
        <f>IF('4-Registro de activos'!$AY72="Nueva Construccion",IF($P72&gt;0,0,ROUNDUP(('4-Registro de activos'!$G72*'3- Datos generales'!$B$12*(1+'3- Datos generales'!$B$11)^(R$3-'3- Datos generales'!$B$4)),0)),0)</f>
        <v>0</v>
      </c>
      <c r="S72" s="21">
        <f>IF('4-Registro de activos'!$AY72="Nueva Construccion",IF($P72&gt;0,0,ROUNDUP(('4-Registro de activos'!$G72*'3- Datos generales'!$B$12*(1+'3- Datos generales'!$B$11)^(S$3-'3- Datos generales'!$B$4)),0)),0)</f>
        <v>0</v>
      </c>
      <c r="T72" s="21">
        <f>IF('4-Registro de activos'!$AY72="Nueva Construccion",IF($P72&gt;0,0,ROUNDUP(('4-Registro de activos'!$G72*'3- Datos generales'!$B$12*(1+'3- Datos generales'!$B$11)^(T$3-'3- Datos generales'!$B$4)),0)),0)</f>
        <v>0</v>
      </c>
      <c r="U72" s="21">
        <f>IF('4-Registro de activos'!$AY72="Nueva Construccion",IF($P72&gt;0,0,ROUNDUP(('4-Registro de activos'!$G72*'3- Datos generales'!$B$12*(1+'3- Datos generales'!$B$11)^(U$3-'3- Datos generales'!$B$4)),0)),0)</f>
        <v>0</v>
      </c>
      <c r="V72" s="21">
        <f>IF('4-Registro de activos'!$AY72="Nueva Construccion",IF($P72&gt;0,0,ROUNDUP(('4-Registro de activos'!$G72*'3- Datos generales'!$B$12*(1+'3- Datos generales'!$B$11)^(V$3-'3- Datos generales'!$B$4)),0)),0)</f>
        <v>0</v>
      </c>
      <c r="W72" s="21">
        <f>IF('4-Registro de activos'!$AY72="Nueva Construccion",IF($P72&gt;0,0,ROUNDUP(('4-Registro de activos'!$G72*'3- Datos generales'!$B$12*(1+'3- Datos generales'!$B$11)^(W$3-'3- Datos generales'!$B$4)),0)),0)</f>
        <v>0</v>
      </c>
      <c r="X72" s="21">
        <f>IF('4-Registro de activos'!$AY72="Nueva Construccion",IF($P72&gt;0,0,ROUNDUP(('4-Registro de activos'!$G72*'3- Datos generales'!$B$12*(1+'3- Datos generales'!$B$11)^(X$3-'3- Datos generales'!$B$4)),0)),0)</f>
        <v>0</v>
      </c>
      <c r="Y72" s="21">
        <f>IF('4-Registro de activos'!$AY72="Nueva Construccion",IF($P72&gt;0,0,ROUNDUP(('4-Registro de activos'!$G72*'3- Datos generales'!$B$12*(1+'3- Datos generales'!$B$11)^(Y$3-'3- Datos generales'!$B$4)),0)),0)</f>
        <v>0</v>
      </c>
      <c r="Z72" s="159">
        <f>IF('4-Registro de activos'!$AY72="Nueva Construccion",IF($P72&gt;0,0,ROUNDUP(('4-Registro de activos'!$G72*'3- Datos generales'!$B$12*(1+'3- Datos generales'!$B$11)^(Z$3-'3- Datos generales'!$B$4)),0)),0)</f>
        <v>0</v>
      </c>
      <c r="AA72" s="22">
        <f>IF('4-Registro de activos'!$AV72&lt;=(AA$3-'3- Datos generales'!$B$4),ROUNDUP(('4-Registro de activos'!$G72*'3- Datos generales'!$B$12*(1+'3- Datos generales'!$B$11)^(AA$3-'3- Datos generales'!$B$4)),0),0)</f>
        <v>0</v>
      </c>
      <c r="AB72" s="21">
        <f>IF('4-Registro de activos'!$AV72=(AB$3-'3- Datos generales'!$B$4),ROUNDUP(('4-Registro de activos'!$G72*'3- Datos generales'!$B$12*(1+'3- Datos generales'!$B$11)^(AB$3-'3- Datos generales'!$B$4)),0),0)</f>
        <v>0</v>
      </c>
      <c r="AC72" s="21">
        <f>IF('4-Registro de activos'!$AV72=(AC$3-'3- Datos generales'!$B$4),ROUNDUP(('4-Registro de activos'!$G72*'3- Datos generales'!$B$12*(1+'3- Datos generales'!$B$11)^(AC$3-'3- Datos generales'!$B$4)),0),0)</f>
        <v>0</v>
      </c>
      <c r="AD72" s="21">
        <f>IF('4-Registro de activos'!$AV72=(AD$3-'3- Datos generales'!$B$4),ROUNDUP(('4-Registro de activos'!$G72*'3- Datos generales'!$B$12*(1+'3- Datos generales'!$B$11)^(AD$3-'3- Datos generales'!$B$4)),0),0)</f>
        <v>0</v>
      </c>
      <c r="AE72" s="21">
        <f>IF('4-Registro de activos'!$AV72=(AE$3-'3- Datos generales'!$B$4),ROUNDUP(('4-Registro de activos'!$G72*'3- Datos generales'!$B$12*(1+'3- Datos generales'!$B$11)^(AE$3-'3- Datos generales'!$B$4)),0),0)</f>
        <v>0</v>
      </c>
      <c r="AF72" s="21">
        <f>IF('4-Registro de activos'!$AV72=(AF$3-'3- Datos generales'!$B$4),ROUNDUP(('4-Registro de activos'!$G72*'3- Datos generales'!$B$12*(1+'3- Datos generales'!$B$11)^(AF$3-'3- Datos generales'!$B$4)),0),0)</f>
        <v>0</v>
      </c>
      <c r="AG72" s="21">
        <f>IF('4-Registro de activos'!$AV72=(AG$3-'3- Datos generales'!$B$4),ROUNDUP(('4-Registro de activos'!$G72*'3- Datos generales'!$B$12*(1+'3- Datos generales'!$B$11)^(AG$3-'3- Datos generales'!$B$4)),0),0)</f>
        <v>0</v>
      </c>
      <c r="AH72" s="21">
        <f>IF('4-Registro de activos'!$AV72=(AH$3-'3- Datos generales'!$B$4),ROUNDUP(('4-Registro de activos'!$G72*'3- Datos generales'!$B$12*(1+'3- Datos generales'!$B$11)^(AH$3-'3- Datos generales'!$B$4)),0),0)</f>
        <v>0</v>
      </c>
      <c r="AI72" s="21">
        <f>IF('4-Registro de activos'!$AV72=(AI$3-'3- Datos generales'!$B$4),ROUNDUP(('4-Registro de activos'!$G72*'3- Datos generales'!$B$12*(1+'3- Datos generales'!$B$11)^(AI$3-'3- Datos generales'!$B$4)),0),0)</f>
        <v>0</v>
      </c>
      <c r="AJ72" s="21">
        <f>IF('4-Registro de activos'!$AV72=(AJ$3-'3- Datos generales'!$B$4),ROUNDUP(('4-Registro de activos'!$G72*'3- Datos generales'!$B$12*(1+'3- Datos generales'!$B$11)^(AJ$3-'3- Datos generales'!$B$4)),0),0)</f>
        <v>0</v>
      </c>
      <c r="AK72" s="159">
        <f>IF('4-Registro de activos'!$AV72=(AK$3-'3- Datos generales'!$B$4),ROUNDUP(('4-Registro de activos'!$G72*'3- Datos generales'!$B$12*(1+'3- Datos generales'!$B$11)^(AK$3-'3- Datos generales'!$B$4)),0),0)</f>
        <v>0</v>
      </c>
      <c r="AL72" s="22">
        <f>IF('4-Registro de activos'!$AV72&lt;=(AL$3-'3- Datos generales'!$B$4),ROUNDUP((('4-Registro de activos'!$H72*'3- Datos generales'!$B$12)*((1+'3- Datos generales'!$B$11)^(AL$3-'3- Datos generales'!$B$4+'8 -Datos de referencia'!$B$25))),0),0)</f>
        <v>0</v>
      </c>
      <c r="AM72" s="21">
        <f>IF('4-Registro de activos'!$AV72=(AM$3-'3- Datos generales'!$B$4),ROUNDUP((('4-Registro de activos'!$H72*'3- Datos generales'!$B$12)*((1+'3- Datos generales'!$B$11)^(AM$3-'3- Datos generales'!$B$4+'8 -Datos de referencia'!$B$25))),0),0)</f>
        <v>0</v>
      </c>
      <c r="AN72" s="21">
        <f>IF('4-Registro de activos'!$AV72=(AN$3-'3- Datos generales'!$B$4),ROUNDUP((('4-Registro de activos'!$H72*'3- Datos generales'!$B$12)*((1+'3- Datos generales'!$B$11)^(AN$3-'3- Datos generales'!$B$4+'8 -Datos de referencia'!$B$25))),0),0)</f>
        <v>0</v>
      </c>
      <c r="AO72" s="21">
        <f>IF('4-Registro de activos'!$AV72=(AO$3-'3- Datos generales'!$B$4),ROUNDUP((('4-Registro de activos'!$H72*'3- Datos generales'!$B$12)*((1+'3- Datos generales'!$B$11)^(AO$3-'3- Datos generales'!$B$4+'8 -Datos de referencia'!$B$25))),0),0)</f>
        <v>0</v>
      </c>
      <c r="AP72" s="21">
        <f>IF('4-Registro de activos'!$AV72=(AP$3-'3- Datos generales'!$B$4),ROUNDUP((('4-Registro de activos'!$H72*'3- Datos generales'!$B$12)*((1+'3- Datos generales'!$B$11)^(AP$3-'3- Datos generales'!$B$4+'8 -Datos de referencia'!$B$25))),0),0)</f>
        <v>0</v>
      </c>
      <c r="AQ72" s="21">
        <f>IF('4-Registro de activos'!$AV72=(AQ$3-'3- Datos generales'!$B$4),ROUNDUP((('4-Registro de activos'!$H72*'3- Datos generales'!$B$12)*((1+'3- Datos generales'!$B$11)^(AQ$3-'3- Datos generales'!$B$4+'8 -Datos de referencia'!$B$25))),0),0)</f>
        <v>0</v>
      </c>
      <c r="AR72" s="21">
        <f>IF('4-Registro de activos'!$AV72=(AR$3-'3- Datos generales'!$B$4),ROUNDUP((('4-Registro de activos'!$H72*'3- Datos generales'!$B$12)*((1+'3- Datos generales'!$B$11)^(AR$3-'3- Datos generales'!$B$4+'8 -Datos de referencia'!$B$25))),0),0)</f>
        <v>0</v>
      </c>
      <c r="AS72" s="21">
        <f>IF('4-Registro de activos'!$AV72=(AS$3-'3- Datos generales'!$B$4),ROUNDUP((('4-Registro de activos'!$H72*'3- Datos generales'!$B$12)*((1+'3- Datos generales'!$B$11)^(AS$3-'3- Datos generales'!$B$4+'8 -Datos de referencia'!$B$25))),0),0)</f>
        <v>0</v>
      </c>
      <c r="AT72" s="21">
        <f>IF('4-Registro de activos'!$AV72=(AT$3-'3- Datos generales'!$B$4),ROUNDUP((('4-Registro de activos'!$H72*'3- Datos generales'!$B$12)*((1+'3- Datos generales'!$B$11)^(AT$3-'3- Datos generales'!$B$4+'8 -Datos de referencia'!$B$25))),0),0)</f>
        <v>0</v>
      </c>
      <c r="AU72" s="21">
        <f>IF('4-Registro de activos'!$AV72=(AU$3-'3- Datos generales'!$B$4),ROUNDUP((('4-Registro de activos'!$H72*'3- Datos generales'!$B$12)*((1+'3- Datos generales'!$B$11)^(AU$3-'3- Datos generales'!$B$4+'8 -Datos de referencia'!$B$25))),0),0)</f>
        <v>0</v>
      </c>
      <c r="AV72" s="159">
        <f>IF('4-Registro de activos'!$AV72=(AV$3-'3- Datos generales'!$B$4),ROUNDUP((('4-Registro de activos'!$H72*'3- Datos generales'!$B$12)*((1+'3- Datos generales'!$B$11)^(AV$3-'3- Datos generales'!$B$4+'8 -Datos de referencia'!$B$25))),0),0)</f>
        <v>0</v>
      </c>
      <c r="AW72" s="23">
        <f>IF(P72&gt;0,($M72*(1+'3- Datos generales'!$B$5)^('5-Proyección inversiones'!AW$3-'3- Datos generales'!$B$4))*(P72*((1+'3- Datos generales'!$B$11)^(AW$3-'3- Datos generales'!$B$4+'8 -Datos de referencia'!$B$25))),0)</f>
        <v>0</v>
      </c>
      <c r="AX72" s="20">
        <f>IF(Q72&gt;0,($M72*(1+'3- Datos generales'!$B$5)^(AX$3-'3- Datos generales'!$B$4))*(Q72*((1+'3- Datos generales'!$B$11)^('5-Proyección inversiones'!AX$3-'3- Datos generales'!$B$4+'8 -Datos de referencia'!$B$25))),0)</f>
        <v>0</v>
      </c>
      <c r="AY72" s="20">
        <f>IF(R72&gt;0,($M72*(1+'3- Datos generales'!$B$5)^(AY$3-'3- Datos generales'!$B$4))*(R72*((1+'3- Datos generales'!$B$11)^('5-Proyección inversiones'!AY$3-'3- Datos generales'!$B$4+'8 -Datos de referencia'!$B$25))),0)</f>
        <v>0</v>
      </c>
      <c r="AZ72" s="20">
        <f>IF(S72&gt;0,($M72*(1+'3- Datos generales'!$B$5)^(AZ$3-'3- Datos generales'!$B$4))*(S72*((1+'3- Datos generales'!$B$11)^('5-Proyección inversiones'!AZ$3-'3- Datos generales'!$B$4+'8 -Datos de referencia'!$B$25))),0)</f>
        <v>0</v>
      </c>
      <c r="BA72" s="20">
        <f>IF(T72&gt;0,($M72*(1+'3- Datos generales'!$B$5)^(BA$3-'3- Datos generales'!$B$4))*(T72*((1+'3- Datos generales'!$B$11)^('5-Proyección inversiones'!BA$3-'3- Datos generales'!$B$4+'8 -Datos de referencia'!$B$25))),0)</f>
        <v>0</v>
      </c>
      <c r="BB72" s="20">
        <f>IF(U72&gt;0,($M72*(1+'3- Datos generales'!$B$5)^(BB$3-'3- Datos generales'!$B$4))*(U72*((1+'3- Datos generales'!$B$11)^('5-Proyección inversiones'!BB$3-'3- Datos generales'!$B$4+'8 -Datos de referencia'!$B$25))),0)</f>
        <v>0</v>
      </c>
      <c r="BC72" s="20">
        <f>IF(V72&gt;0,($M72*(1+'3- Datos generales'!$B$5)^(BC$3-'3- Datos generales'!$B$4))*(V72*((1+'3- Datos generales'!$B$11)^('5-Proyección inversiones'!BC$3-'3- Datos generales'!$B$4+'8 -Datos de referencia'!$B$25))),0)</f>
        <v>0</v>
      </c>
      <c r="BD72" s="20">
        <f>IF(W72&gt;0,($M72*(1+'3- Datos generales'!$B$5)^(BD$3-'3- Datos generales'!$B$4))*(W72*((1+'3- Datos generales'!$B$11)^('5-Proyección inversiones'!BD$3-'3- Datos generales'!$B$4+'8 -Datos de referencia'!$B$25))),0)</f>
        <v>0</v>
      </c>
      <c r="BE72" s="20">
        <f>IF(X72&gt;0,($M72*(1+'3- Datos generales'!$B$5)^(BE$3-'3- Datos generales'!$B$4))*(X72*((1+'3- Datos generales'!$B$11)^('5-Proyección inversiones'!BE$3-'3- Datos generales'!$B$4+'8 -Datos de referencia'!$B$25))),0)</f>
        <v>0</v>
      </c>
      <c r="BF72" s="20">
        <f>IF(Y72&gt;0,($M72*(1+'3- Datos generales'!$B$5)^(BF$3-'3- Datos generales'!$B$4))*(Y72*((1+'3- Datos generales'!$B$11)^('5-Proyección inversiones'!BF$3-'3- Datos generales'!$B$4+'8 -Datos de referencia'!$B$25))),0)</f>
        <v>0</v>
      </c>
      <c r="BG72" s="155">
        <f>IF(Z72&gt;0,($M72*(1+'3- Datos generales'!$B$5)^(BG$3-'3- Datos generales'!$B$4))*(Z72*((1+'3- Datos generales'!$B$11)^('5-Proyección inversiones'!BG$3-'3- Datos generales'!$B$4+'8 -Datos de referencia'!$B$25))),0)</f>
        <v>0</v>
      </c>
      <c r="BH72" s="23">
        <f>IF(AA72&gt;0,($N72*(1+'3- Datos generales'!$B$5)^(BH$3-'3- Datos generales'!$B$4))*(AA72*((1+'3- Datos generales'!$B$11)^('5-Proyección inversiones'!BH$3-'3- Datos generales'!$B$4+'8 -Datos de referencia'!$B$25))),0)</f>
        <v>0</v>
      </c>
      <c r="BI72" s="20">
        <f>IF(AB72&gt;0,$N72*((1+'3- Datos generales'!$B$5)^(BI$3-'3- Datos generales'!$B$4))*(AB72*((1+'3- Datos generales'!$B$11)^('5-Proyección inversiones'!BI$3-'3- Datos generales'!$B$4+'8 -Datos de referencia'!$B$25))),0)</f>
        <v>0</v>
      </c>
      <c r="BJ72" s="20">
        <f>IF(AC72&gt;0,$N72*((1+'3- Datos generales'!$B$5)^(BJ$3-'3- Datos generales'!$B$4))*(AC72*((1+'3- Datos generales'!$B$11)^('5-Proyección inversiones'!BJ$3-'3- Datos generales'!$B$4+'8 -Datos de referencia'!$B$25))),0)</f>
        <v>0</v>
      </c>
      <c r="BK72" s="20">
        <f>IF(AD72&gt;0,$N72*((1+'3- Datos generales'!$B$5)^(BK$3-'3- Datos generales'!$B$4))*(AD72*((1+'3- Datos generales'!$B$11)^('5-Proyección inversiones'!BK$3-'3- Datos generales'!$B$4+'8 -Datos de referencia'!$B$25))),0)</f>
        <v>0</v>
      </c>
      <c r="BL72" s="20">
        <f>IF(AE72&gt;0,$N72*((1+'3- Datos generales'!$B$5)^(BL$3-'3- Datos generales'!$B$4))*(AE72*((1+'3- Datos generales'!$B$11)^('5-Proyección inversiones'!BL$3-'3- Datos generales'!$B$4+'8 -Datos de referencia'!$B$25))),0)</f>
        <v>0</v>
      </c>
      <c r="BM72" s="20">
        <f>IF(AF72&gt;0,$N72*((1+'3- Datos generales'!$B$5)^(BM$3-'3- Datos generales'!$B$4))*(AF72*((1+'3- Datos generales'!$B$11)^('5-Proyección inversiones'!BM$3-'3- Datos generales'!$B$4+'8 -Datos de referencia'!$B$25))),0)</f>
        <v>0</v>
      </c>
      <c r="BN72" s="20">
        <f>IF(AG72&gt;0,$N72*((1+'3- Datos generales'!$B$5)^(BN$3-'3- Datos generales'!$B$4))*(AG72*((1+'3- Datos generales'!$B$11)^('5-Proyección inversiones'!BN$3-'3- Datos generales'!$B$4+'8 -Datos de referencia'!$B$25))),0)</f>
        <v>0</v>
      </c>
      <c r="BO72" s="20">
        <f>IF(AH72&gt;0,$N72*((1+'3- Datos generales'!$B$5)^(BO$3-'3- Datos generales'!$B$4))*(AH72*((1+'3- Datos generales'!$B$11)^('5-Proyección inversiones'!BO$3-'3- Datos generales'!$B$4+'8 -Datos de referencia'!$B$25))),0)</f>
        <v>0</v>
      </c>
      <c r="BP72" s="20">
        <f>IF(AI72&gt;0,$N72*((1+'3- Datos generales'!$B$5)^(BP$3-'3- Datos generales'!$B$4))*(AI72*((1+'3- Datos generales'!$B$11)^('5-Proyección inversiones'!BP$3-'3- Datos generales'!$B$4+'8 -Datos de referencia'!$B$25))),0)</f>
        <v>0</v>
      </c>
      <c r="BQ72" s="20">
        <f>IF(AJ72&gt;0,$N72*((1+'3- Datos generales'!$B$5)^(BQ$3-'3- Datos generales'!$B$4))*(AJ72*((1+'3- Datos generales'!$B$11)^('5-Proyección inversiones'!BQ$3-'3- Datos generales'!$B$4+'8 -Datos de referencia'!$B$25))),0)</f>
        <v>0</v>
      </c>
      <c r="BR72" s="155">
        <f>IF(AK72&gt;0,$N72*((1+'3- Datos generales'!$B$5)^(BR$3-'3- Datos generales'!$B$4))*(AK72*((1+'3- Datos generales'!$B$11)^('5-Proyección inversiones'!BR$3-'3- Datos generales'!$B$4+'8 -Datos de referencia'!$B$25))),0)</f>
        <v>0</v>
      </c>
      <c r="BS72" s="23">
        <f>IF(AL72&gt;0,AL72*($O72*(1+'3- Datos generales'!$B$5)^(BH$3-'3- Datos generales'!$B$4)),0)</f>
        <v>0</v>
      </c>
      <c r="BT72" s="20">
        <f>IF(AM72&gt;0,AM72*($O72*(1+'3- Datos generales'!$B$5)^(BT$3-'3- Datos generales'!$B$4)),0)</f>
        <v>0</v>
      </c>
      <c r="BU72" s="20">
        <f>IF(AN72&gt;0,AN72*($O72*(1+'3- Datos generales'!$B$5)^(BU$3-'3- Datos generales'!$B$4)),0)</f>
        <v>0</v>
      </c>
      <c r="BV72" s="20">
        <f>IF(AO72&gt;0,AO72*($O72*(1+'3- Datos generales'!$B$5)^(BV$3-'3- Datos generales'!$B$4)),0)</f>
        <v>0</v>
      </c>
      <c r="BW72" s="20">
        <f>IF(AP72&gt;0,AP72*($O72*(1+'3- Datos generales'!$B$5)^(BW$3-'3- Datos generales'!$B$4)),0)</f>
        <v>0</v>
      </c>
      <c r="BX72" s="20">
        <f>IF(AQ72&gt;0,AQ72*($O72*(1+'3- Datos generales'!$B$5)^(BX$3-'3- Datos generales'!$B$4)),0)</f>
        <v>0</v>
      </c>
      <c r="BY72" s="20">
        <f>IF(AR72&gt;0,AR72*($O72*(1+'3- Datos generales'!$B$5)^(BY$3-'3- Datos generales'!$B$4)),0)</f>
        <v>0</v>
      </c>
      <c r="BZ72" s="20">
        <f>IF(AS72&gt;0,AS72*($O72*(1+'3- Datos generales'!$B$5)^(BZ$3-'3- Datos generales'!$B$4)),0)</f>
        <v>0</v>
      </c>
      <c r="CA72" s="20">
        <f>IF(AT72&gt;0,AT72*($O72*(1+'3- Datos generales'!$B$5)^(CA$3-'3- Datos generales'!$B$4)),0)</f>
        <v>0</v>
      </c>
      <c r="CB72" s="20">
        <f>IF(AU72&gt;0,AU72*($O72*(1+'3- Datos generales'!$B$5)^(CB$3-'3- Datos generales'!$B$4)),0)</f>
        <v>0</v>
      </c>
      <c r="CC72" s="155">
        <f>IF(AV72&gt;0,AV72*($O72*(1+'3- Datos generales'!$B$5)^(CC$3-'3- Datos generales'!$B$4)),0)</f>
        <v>0</v>
      </c>
    </row>
    <row r="73" spans="1:81" x14ac:dyDescent="0.25">
      <c r="A73" s="38"/>
      <c r="B73" s="14"/>
      <c r="C73" s="14">
        <f>'4-Registro de activos'!C73</f>
        <v>0</v>
      </c>
      <c r="D73" s="14">
        <f>'4-Registro de activos'!D73</f>
        <v>0</v>
      </c>
      <c r="E73" s="14">
        <f>'4-Registro de activos'!E73</f>
        <v>0</v>
      </c>
      <c r="F73" s="14">
        <f>'4-Registro de activos'!F73</f>
        <v>0</v>
      </c>
      <c r="G73" s="14">
        <f>'4-Registro de activos'!G73</f>
        <v>0</v>
      </c>
      <c r="H73" s="26">
        <f>'4-Registro de activos'!H73</f>
        <v>0</v>
      </c>
      <c r="I73" s="15" t="str">
        <f>'4-Registro de activos'!AV73</f>
        <v>n/a</v>
      </c>
      <c r="J73" s="14" t="str">
        <f>'4-Registro de activos'!AW73</f>
        <v>Bajo Riesgo</v>
      </c>
      <c r="K73" s="14" t="str">
        <f>'4-Registro de activos'!AX73</f>
        <v>n/a</v>
      </c>
      <c r="L73" s="14" t="str">
        <f>'4-Registro de activos'!AY73</f>
        <v>n/a</v>
      </c>
      <c r="M73" s="66">
        <f>IF('4-Registro de activos'!K73="Sistema no mejorado",AVERAGE('3- Datos generales'!$D$20:$D$21),0)</f>
        <v>0</v>
      </c>
      <c r="N73" s="20" t="str">
        <f>IF('4-Registro de activos'!K73="Sistema no mejorado",0,IF('4-Registro de activos'!I73="sin dato","n/a",IF('4-Registro de activos'!I73="otro","n/a",VLOOKUP('4-Registro de activos'!I73,'3- Datos generales'!$A$23:$D$24,4,0))))</f>
        <v>n/a</v>
      </c>
      <c r="O73" s="155" t="str">
        <f>IF('4-Registro de activos'!K73="Sistema no mejorado",0,IF('4-Registro de activos'!I73="sin dato","n/a",IF('4-Registro de activos'!I73="otro","n/a",VLOOKUP('4-Registro de activos'!I73,'3- Datos generales'!$A$26:$D$27,4,0))))</f>
        <v>n/a</v>
      </c>
      <c r="P73" s="22">
        <f>IF('4-Registro de activos'!$AY73="Nueva Construccion",ROUNDUP(('4-Registro de activos'!$G73*'3- Datos generales'!$B$12*(1+'3- Datos generales'!$B$11)^(P$3-'3- Datos generales'!$B$4)),0),0)</f>
        <v>0</v>
      </c>
      <c r="Q73" s="21">
        <f>IF('4-Registro de activos'!$AY73="Nueva Construccion",IF($P73&gt;0,0,ROUNDUP(('4-Registro de activos'!$G73*'3- Datos generales'!$B$12*(1+'3- Datos generales'!$B$11)^(Q$3-'3- Datos generales'!$B$4)),0)),0)</f>
        <v>0</v>
      </c>
      <c r="R73" s="21">
        <f>IF('4-Registro de activos'!$AY73="Nueva Construccion",IF($P73&gt;0,0,ROUNDUP(('4-Registro de activos'!$G73*'3- Datos generales'!$B$12*(1+'3- Datos generales'!$B$11)^(R$3-'3- Datos generales'!$B$4)),0)),0)</f>
        <v>0</v>
      </c>
      <c r="S73" s="21">
        <f>IF('4-Registro de activos'!$AY73="Nueva Construccion",IF($P73&gt;0,0,ROUNDUP(('4-Registro de activos'!$G73*'3- Datos generales'!$B$12*(1+'3- Datos generales'!$B$11)^(S$3-'3- Datos generales'!$B$4)),0)),0)</f>
        <v>0</v>
      </c>
      <c r="T73" s="21">
        <f>IF('4-Registro de activos'!$AY73="Nueva Construccion",IF($P73&gt;0,0,ROUNDUP(('4-Registro de activos'!$G73*'3- Datos generales'!$B$12*(1+'3- Datos generales'!$B$11)^(T$3-'3- Datos generales'!$B$4)),0)),0)</f>
        <v>0</v>
      </c>
      <c r="U73" s="21">
        <f>IF('4-Registro de activos'!$AY73="Nueva Construccion",IF($P73&gt;0,0,ROUNDUP(('4-Registro de activos'!$G73*'3- Datos generales'!$B$12*(1+'3- Datos generales'!$B$11)^(U$3-'3- Datos generales'!$B$4)),0)),0)</f>
        <v>0</v>
      </c>
      <c r="V73" s="21">
        <f>IF('4-Registro de activos'!$AY73="Nueva Construccion",IF($P73&gt;0,0,ROUNDUP(('4-Registro de activos'!$G73*'3- Datos generales'!$B$12*(1+'3- Datos generales'!$B$11)^(V$3-'3- Datos generales'!$B$4)),0)),0)</f>
        <v>0</v>
      </c>
      <c r="W73" s="21">
        <f>IF('4-Registro de activos'!$AY73="Nueva Construccion",IF($P73&gt;0,0,ROUNDUP(('4-Registro de activos'!$G73*'3- Datos generales'!$B$12*(1+'3- Datos generales'!$B$11)^(W$3-'3- Datos generales'!$B$4)),0)),0)</f>
        <v>0</v>
      </c>
      <c r="X73" s="21">
        <f>IF('4-Registro de activos'!$AY73="Nueva Construccion",IF($P73&gt;0,0,ROUNDUP(('4-Registro de activos'!$G73*'3- Datos generales'!$B$12*(1+'3- Datos generales'!$B$11)^(X$3-'3- Datos generales'!$B$4)),0)),0)</f>
        <v>0</v>
      </c>
      <c r="Y73" s="21">
        <f>IF('4-Registro de activos'!$AY73="Nueva Construccion",IF($P73&gt;0,0,ROUNDUP(('4-Registro de activos'!$G73*'3- Datos generales'!$B$12*(1+'3- Datos generales'!$B$11)^(Y$3-'3- Datos generales'!$B$4)),0)),0)</f>
        <v>0</v>
      </c>
      <c r="Z73" s="159">
        <f>IF('4-Registro de activos'!$AY73="Nueva Construccion",IF($P73&gt;0,0,ROUNDUP(('4-Registro de activos'!$G73*'3- Datos generales'!$B$12*(1+'3- Datos generales'!$B$11)^(Z$3-'3- Datos generales'!$B$4)),0)),0)</f>
        <v>0</v>
      </c>
      <c r="AA73" s="22">
        <f>IF('4-Registro de activos'!$AV73&lt;=(AA$3-'3- Datos generales'!$B$4),ROUNDUP(('4-Registro de activos'!$G73*'3- Datos generales'!$B$12*(1+'3- Datos generales'!$B$11)^(AA$3-'3- Datos generales'!$B$4)),0),0)</f>
        <v>0</v>
      </c>
      <c r="AB73" s="21">
        <f>IF('4-Registro de activos'!$AV73=(AB$3-'3- Datos generales'!$B$4),ROUNDUP(('4-Registro de activos'!$G73*'3- Datos generales'!$B$12*(1+'3- Datos generales'!$B$11)^(AB$3-'3- Datos generales'!$B$4)),0),0)</f>
        <v>0</v>
      </c>
      <c r="AC73" s="21">
        <f>IF('4-Registro de activos'!$AV73=(AC$3-'3- Datos generales'!$B$4),ROUNDUP(('4-Registro de activos'!$G73*'3- Datos generales'!$B$12*(1+'3- Datos generales'!$B$11)^(AC$3-'3- Datos generales'!$B$4)),0),0)</f>
        <v>0</v>
      </c>
      <c r="AD73" s="21">
        <f>IF('4-Registro de activos'!$AV73=(AD$3-'3- Datos generales'!$B$4),ROUNDUP(('4-Registro de activos'!$G73*'3- Datos generales'!$B$12*(1+'3- Datos generales'!$B$11)^(AD$3-'3- Datos generales'!$B$4)),0),0)</f>
        <v>0</v>
      </c>
      <c r="AE73" s="21">
        <f>IF('4-Registro de activos'!$AV73=(AE$3-'3- Datos generales'!$B$4),ROUNDUP(('4-Registro de activos'!$G73*'3- Datos generales'!$B$12*(1+'3- Datos generales'!$B$11)^(AE$3-'3- Datos generales'!$B$4)),0),0)</f>
        <v>0</v>
      </c>
      <c r="AF73" s="21">
        <f>IF('4-Registro de activos'!$AV73=(AF$3-'3- Datos generales'!$B$4),ROUNDUP(('4-Registro de activos'!$G73*'3- Datos generales'!$B$12*(1+'3- Datos generales'!$B$11)^(AF$3-'3- Datos generales'!$B$4)),0),0)</f>
        <v>0</v>
      </c>
      <c r="AG73" s="21">
        <f>IF('4-Registro de activos'!$AV73=(AG$3-'3- Datos generales'!$B$4),ROUNDUP(('4-Registro de activos'!$G73*'3- Datos generales'!$B$12*(1+'3- Datos generales'!$B$11)^(AG$3-'3- Datos generales'!$B$4)),0),0)</f>
        <v>0</v>
      </c>
      <c r="AH73" s="21">
        <f>IF('4-Registro de activos'!$AV73=(AH$3-'3- Datos generales'!$B$4),ROUNDUP(('4-Registro de activos'!$G73*'3- Datos generales'!$B$12*(1+'3- Datos generales'!$B$11)^(AH$3-'3- Datos generales'!$B$4)),0),0)</f>
        <v>0</v>
      </c>
      <c r="AI73" s="21">
        <f>IF('4-Registro de activos'!$AV73=(AI$3-'3- Datos generales'!$B$4),ROUNDUP(('4-Registro de activos'!$G73*'3- Datos generales'!$B$12*(1+'3- Datos generales'!$B$11)^(AI$3-'3- Datos generales'!$B$4)),0),0)</f>
        <v>0</v>
      </c>
      <c r="AJ73" s="21">
        <f>IF('4-Registro de activos'!$AV73=(AJ$3-'3- Datos generales'!$B$4),ROUNDUP(('4-Registro de activos'!$G73*'3- Datos generales'!$B$12*(1+'3- Datos generales'!$B$11)^(AJ$3-'3- Datos generales'!$B$4)),0),0)</f>
        <v>0</v>
      </c>
      <c r="AK73" s="159">
        <f>IF('4-Registro de activos'!$AV73=(AK$3-'3- Datos generales'!$B$4),ROUNDUP(('4-Registro de activos'!$G73*'3- Datos generales'!$B$12*(1+'3- Datos generales'!$B$11)^(AK$3-'3- Datos generales'!$B$4)),0),0)</f>
        <v>0</v>
      </c>
      <c r="AL73" s="22">
        <f>IF('4-Registro de activos'!$AV73&lt;=(AL$3-'3- Datos generales'!$B$4),ROUNDUP((('4-Registro de activos'!$H73*'3- Datos generales'!$B$12)*((1+'3- Datos generales'!$B$11)^(AL$3-'3- Datos generales'!$B$4+'8 -Datos de referencia'!$B$25))),0),0)</f>
        <v>0</v>
      </c>
      <c r="AM73" s="21">
        <f>IF('4-Registro de activos'!$AV73=(AM$3-'3- Datos generales'!$B$4),ROUNDUP((('4-Registro de activos'!$H73*'3- Datos generales'!$B$12)*((1+'3- Datos generales'!$B$11)^(AM$3-'3- Datos generales'!$B$4+'8 -Datos de referencia'!$B$25))),0),0)</f>
        <v>0</v>
      </c>
      <c r="AN73" s="21">
        <f>IF('4-Registro de activos'!$AV73=(AN$3-'3- Datos generales'!$B$4),ROUNDUP((('4-Registro de activos'!$H73*'3- Datos generales'!$B$12)*((1+'3- Datos generales'!$B$11)^(AN$3-'3- Datos generales'!$B$4+'8 -Datos de referencia'!$B$25))),0),0)</f>
        <v>0</v>
      </c>
      <c r="AO73" s="21">
        <f>IF('4-Registro de activos'!$AV73=(AO$3-'3- Datos generales'!$B$4),ROUNDUP((('4-Registro de activos'!$H73*'3- Datos generales'!$B$12)*((1+'3- Datos generales'!$B$11)^(AO$3-'3- Datos generales'!$B$4+'8 -Datos de referencia'!$B$25))),0),0)</f>
        <v>0</v>
      </c>
      <c r="AP73" s="21">
        <f>IF('4-Registro de activos'!$AV73=(AP$3-'3- Datos generales'!$B$4),ROUNDUP((('4-Registro de activos'!$H73*'3- Datos generales'!$B$12)*((1+'3- Datos generales'!$B$11)^(AP$3-'3- Datos generales'!$B$4+'8 -Datos de referencia'!$B$25))),0),0)</f>
        <v>0</v>
      </c>
      <c r="AQ73" s="21">
        <f>IF('4-Registro de activos'!$AV73=(AQ$3-'3- Datos generales'!$B$4),ROUNDUP((('4-Registro de activos'!$H73*'3- Datos generales'!$B$12)*((1+'3- Datos generales'!$B$11)^(AQ$3-'3- Datos generales'!$B$4+'8 -Datos de referencia'!$B$25))),0),0)</f>
        <v>0</v>
      </c>
      <c r="AR73" s="21">
        <f>IF('4-Registro de activos'!$AV73=(AR$3-'3- Datos generales'!$B$4),ROUNDUP((('4-Registro de activos'!$H73*'3- Datos generales'!$B$12)*((1+'3- Datos generales'!$B$11)^(AR$3-'3- Datos generales'!$B$4+'8 -Datos de referencia'!$B$25))),0),0)</f>
        <v>0</v>
      </c>
      <c r="AS73" s="21">
        <f>IF('4-Registro de activos'!$AV73=(AS$3-'3- Datos generales'!$B$4),ROUNDUP((('4-Registro de activos'!$H73*'3- Datos generales'!$B$12)*((1+'3- Datos generales'!$B$11)^(AS$3-'3- Datos generales'!$B$4+'8 -Datos de referencia'!$B$25))),0),0)</f>
        <v>0</v>
      </c>
      <c r="AT73" s="21">
        <f>IF('4-Registro de activos'!$AV73=(AT$3-'3- Datos generales'!$B$4),ROUNDUP((('4-Registro de activos'!$H73*'3- Datos generales'!$B$12)*((1+'3- Datos generales'!$B$11)^(AT$3-'3- Datos generales'!$B$4+'8 -Datos de referencia'!$B$25))),0),0)</f>
        <v>0</v>
      </c>
      <c r="AU73" s="21">
        <f>IF('4-Registro de activos'!$AV73=(AU$3-'3- Datos generales'!$B$4),ROUNDUP((('4-Registro de activos'!$H73*'3- Datos generales'!$B$12)*((1+'3- Datos generales'!$B$11)^(AU$3-'3- Datos generales'!$B$4+'8 -Datos de referencia'!$B$25))),0),0)</f>
        <v>0</v>
      </c>
      <c r="AV73" s="159">
        <f>IF('4-Registro de activos'!$AV73=(AV$3-'3- Datos generales'!$B$4),ROUNDUP((('4-Registro de activos'!$H73*'3- Datos generales'!$B$12)*((1+'3- Datos generales'!$B$11)^(AV$3-'3- Datos generales'!$B$4+'8 -Datos de referencia'!$B$25))),0),0)</f>
        <v>0</v>
      </c>
      <c r="AW73" s="23">
        <f>IF(P73&gt;0,($M73*(1+'3- Datos generales'!$B$5)^('5-Proyección inversiones'!AW$3-'3- Datos generales'!$B$4))*(P73*((1+'3- Datos generales'!$B$11)^(AW$3-'3- Datos generales'!$B$4+'8 -Datos de referencia'!$B$25))),0)</f>
        <v>0</v>
      </c>
      <c r="AX73" s="20">
        <f>IF(Q73&gt;0,($M73*(1+'3- Datos generales'!$B$5)^(AX$3-'3- Datos generales'!$B$4))*(Q73*((1+'3- Datos generales'!$B$11)^('5-Proyección inversiones'!AX$3-'3- Datos generales'!$B$4+'8 -Datos de referencia'!$B$25))),0)</f>
        <v>0</v>
      </c>
      <c r="AY73" s="20">
        <f>IF(R73&gt;0,($M73*(1+'3- Datos generales'!$B$5)^(AY$3-'3- Datos generales'!$B$4))*(R73*((1+'3- Datos generales'!$B$11)^('5-Proyección inversiones'!AY$3-'3- Datos generales'!$B$4+'8 -Datos de referencia'!$B$25))),0)</f>
        <v>0</v>
      </c>
      <c r="AZ73" s="20">
        <f>IF(S73&gt;0,($M73*(1+'3- Datos generales'!$B$5)^(AZ$3-'3- Datos generales'!$B$4))*(S73*((1+'3- Datos generales'!$B$11)^('5-Proyección inversiones'!AZ$3-'3- Datos generales'!$B$4+'8 -Datos de referencia'!$B$25))),0)</f>
        <v>0</v>
      </c>
      <c r="BA73" s="20">
        <f>IF(T73&gt;0,($M73*(1+'3- Datos generales'!$B$5)^(BA$3-'3- Datos generales'!$B$4))*(T73*((1+'3- Datos generales'!$B$11)^('5-Proyección inversiones'!BA$3-'3- Datos generales'!$B$4+'8 -Datos de referencia'!$B$25))),0)</f>
        <v>0</v>
      </c>
      <c r="BB73" s="20">
        <f>IF(U73&gt;0,($M73*(1+'3- Datos generales'!$B$5)^(BB$3-'3- Datos generales'!$B$4))*(U73*((1+'3- Datos generales'!$B$11)^('5-Proyección inversiones'!BB$3-'3- Datos generales'!$B$4+'8 -Datos de referencia'!$B$25))),0)</f>
        <v>0</v>
      </c>
      <c r="BC73" s="20">
        <f>IF(V73&gt;0,($M73*(1+'3- Datos generales'!$B$5)^(BC$3-'3- Datos generales'!$B$4))*(V73*((1+'3- Datos generales'!$B$11)^('5-Proyección inversiones'!BC$3-'3- Datos generales'!$B$4+'8 -Datos de referencia'!$B$25))),0)</f>
        <v>0</v>
      </c>
      <c r="BD73" s="20">
        <f>IF(W73&gt;0,($M73*(1+'3- Datos generales'!$B$5)^(BD$3-'3- Datos generales'!$B$4))*(W73*((1+'3- Datos generales'!$B$11)^('5-Proyección inversiones'!BD$3-'3- Datos generales'!$B$4+'8 -Datos de referencia'!$B$25))),0)</f>
        <v>0</v>
      </c>
      <c r="BE73" s="20">
        <f>IF(X73&gt;0,($M73*(1+'3- Datos generales'!$B$5)^(BE$3-'3- Datos generales'!$B$4))*(X73*((1+'3- Datos generales'!$B$11)^('5-Proyección inversiones'!BE$3-'3- Datos generales'!$B$4+'8 -Datos de referencia'!$B$25))),0)</f>
        <v>0</v>
      </c>
      <c r="BF73" s="20">
        <f>IF(Y73&gt;0,($M73*(1+'3- Datos generales'!$B$5)^(BF$3-'3- Datos generales'!$B$4))*(Y73*((1+'3- Datos generales'!$B$11)^('5-Proyección inversiones'!BF$3-'3- Datos generales'!$B$4+'8 -Datos de referencia'!$B$25))),0)</f>
        <v>0</v>
      </c>
      <c r="BG73" s="155">
        <f>IF(Z73&gt;0,($M73*(1+'3- Datos generales'!$B$5)^(BG$3-'3- Datos generales'!$B$4))*(Z73*((1+'3- Datos generales'!$B$11)^('5-Proyección inversiones'!BG$3-'3- Datos generales'!$B$4+'8 -Datos de referencia'!$B$25))),0)</f>
        <v>0</v>
      </c>
      <c r="BH73" s="23">
        <f>IF(AA73&gt;0,($N73*(1+'3- Datos generales'!$B$5)^(BH$3-'3- Datos generales'!$B$4))*(AA73*((1+'3- Datos generales'!$B$11)^('5-Proyección inversiones'!BH$3-'3- Datos generales'!$B$4+'8 -Datos de referencia'!$B$25))),0)</f>
        <v>0</v>
      </c>
      <c r="BI73" s="20">
        <f>IF(AB73&gt;0,$N73*((1+'3- Datos generales'!$B$5)^(BI$3-'3- Datos generales'!$B$4))*(AB73*((1+'3- Datos generales'!$B$11)^('5-Proyección inversiones'!BI$3-'3- Datos generales'!$B$4+'8 -Datos de referencia'!$B$25))),0)</f>
        <v>0</v>
      </c>
      <c r="BJ73" s="20">
        <f>IF(AC73&gt;0,$N73*((1+'3- Datos generales'!$B$5)^(BJ$3-'3- Datos generales'!$B$4))*(AC73*((1+'3- Datos generales'!$B$11)^('5-Proyección inversiones'!BJ$3-'3- Datos generales'!$B$4+'8 -Datos de referencia'!$B$25))),0)</f>
        <v>0</v>
      </c>
      <c r="BK73" s="20">
        <f>IF(AD73&gt;0,$N73*((1+'3- Datos generales'!$B$5)^(BK$3-'3- Datos generales'!$B$4))*(AD73*((1+'3- Datos generales'!$B$11)^('5-Proyección inversiones'!BK$3-'3- Datos generales'!$B$4+'8 -Datos de referencia'!$B$25))),0)</f>
        <v>0</v>
      </c>
      <c r="BL73" s="20">
        <f>IF(AE73&gt;0,$N73*((1+'3- Datos generales'!$B$5)^(BL$3-'3- Datos generales'!$B$4))*(AE73*((1+'3- Datos generales'!$B$11)^('5-Proyección inversiones'!BL$3-'3- Datos generales'!$B$4+'8 -Datos de referencia'!$B$25))),0)</f>
        <v>0</v>
      </c>
      <c r="BM73" s="20">
        <f>IF(AF73&gt;0,$N73*((1+'3- Datos generales'!$B$5)^(BM$3-'3- Datos generales'!$B$4))*(AF73*((1+'3- Datos generales'!$B$11)^('5-Proyección inversiones'!BM$3-'3- Datos generales'!$B$4+'8 -Datos de referencia'!$B$25))),0)</f>
        <v>0</v>
      </c>
      <c r="BN73" s="20">
        <f>IF(AG73&gt;0,$N73*((1+'3- Datos generales'!$B$5)^(BN$3-'3- Datos generales'!$B$4))*(AG73*((1+'3- Datos generales'!$B$11)^('5-Proyección inversiones'!BN$3-'3- Datos generales'!$B$4+'8 -Datos de referencia'!$B$25))),0)</f>
        <v>0</v>
      </c>
      <c r="BO73" s="20">
        <f>IF(AH73&gt;0,$N73*((1+'3- Datos generales'!$B$5)^(BO$3-'3- Datos generales'!$B$4))*(AH73*((1+'3- Datos generales'!$B$11)^('5-Proyección inversiones'!BO$3-'3- Datos generales'!$B$4+'8 -Datos de referencia'!$B$25))),0)</f>
        <v>0</v>
      </c>
      <c r="BP73" s="20">
        <f>IF(AI73&gt;0,$N73*((1+'3- Datos generales'!$B$5)^(BP$3-'3- Datos generales'!$B$4))*(AI73*((1+'3- Datos generales'!$B$11)^('5-Proyección inversiones'!BP$3-'3- Datos generales'!$B$4+'8 -Datos de referencia'!$B$25))),0)</f>
        <v>0</v>
      </c>
      <c r="BQ73" s="20">
        <f>IF(AJ73&gt;0,$N73*((1+'3- Datos generales'!$B$5)^(BQ$3-'3- Datos generales'!$B$4))*(AJ73*((1+'3- Datos generales'!$B$11)^('5-Proyección inversiones'!BQ$3-'3- Datos generales'!$B$4+'8 -Datos de referencia'!$B$25))),0)</f>
        <v>0</v>
      </c>
      <c r="BR73" s="155">
        <f>IF(AK73&gt;0,$N73*((1+'3- Datos generales'!$B$5)^(BR$3-'3- Datos generales'!$B$4))*(AK73*((1+'3- Datos generales'!$B$11)^('5-Proyección inversiones'!BR$3-'3- Datos generales'!$B$4+'8 -Datos de referencia'!$B$25))),0)</f>
        <v>0</v>
      </c>
      <c r="BS73" s="23">
        <f>IF(AL73&gt;0,AL73*($O73*(1+'3- Datos generales'!$B$5)^(BH$3-'3- Datos generales'!$B$4)),0)</f>
        <v>0</v>
      </c>
      <c r="BT73" s="20">
        <f>IF(AM73&gt;0,AM73*($O73*(1+'3- Datos generales'!$B$5)^(BT$3-'3- Datos generales'!$B$4)),0)</f>
        <v>0</v>
      </c>
      <c r="BU73" s="20">
        <f>IF(AN73&gt;0,AN73*($O73*(1+'3- Datos generales'!$B$5)^(BU$3-'3- Datos generales'!$B$4)),0)</f>
        <v>0</v>
      </c>
      <c r="BV73" s="20">
        <f>IF(AO73&gt;0,AO73*($O73*(1+'3- Datos generales'!$B$5)^(BV$3-'3- Datos generales'!$B$4)),0)</f>
        <v>0</v>
      </c>
      <c r="BW73" s="20">
        <f>IF(AP73&gt;0,AP73*($O73*(1+'3- Datos generales'!$B$5)^(BW$3-'3- Datos generales'!$B$4)),0)</f>
        <v>0</v>
      </c>
      <c r="BX73" s="20">
        <f>IF(AQ73&gt;0,AQ73*($O73*(1+'3- Datos generales'!$B$5)^(BX$3-'3- Datos generales'!$B$4)),0)</f>
        <v>0</v>
      </c>
      <c r="BY73" s="20">
        <f>IF(AR73&gt;0,AR73*($O73*(1+'3- Datos generales'!$B$5)^(BY$3-'3- Datos generales'!$B$4)),0)</f>
        <v>0</v>
      </c>
      <c r="BZ73" s="20">
        <f>IF(AS73&gt;0,AS73*($O73*(1+'3- Datos generales'!$B$5)^(BZ$3-'3- Datos generales'!$B$4)),0)</f>
        <v>0</v>
      </c>
      <c r="CA73" s="20">
        <f>IF(AT73&gt;0,AT73*($O73*(1+'3- Datos generales'!$B$5)^(CA$3-'3- Datos generales'!$B$4)),0)</f>
        <v>0</v>
      </c>
      <c r="CB73" s="20">
        <f>IF(AU73&gt;0,AU73*($O73*(1+'3- Datos generales'!$B$5)^(CB$3-'3- Datos generales'!$B$4)),0)</f>
        <v>0</v>
      </c>
      <c r="CC73" s="155">
        <f>IF(AV73&gt;0,AV73*($O73*(1+'3- Datos generales'!$B$5)^(CC$3-'3- Datos generales'!$B$4)),0)</f>
        <v>0</v>
      </c>
    </row>
    <row r="74" spans="1:81" x14ac:dyDescent="0.25">
      <c r="A74" s="38"/>
      <c r="B74" s="14"/>
      <c r="C74" s="14">
        <f>'4-Registro de activos'!C74</f>
        <v>0</v>
      </c>
      <c r="D74" s="14">
        <f>'4-Registro de activos'!D74</f>
        <v>0</v>
      </c>
      <c r="E74" s="14">
        <f>'4-Registro de activos'!E74</f>
        <v>0</v>
      </c>
      <c r="F74" s="14">
        <f>'4-Registro de activos'!F74</f>
        <v>0</v>
      </c>
      <c r="G74" s="14">
        <f>'4-Registro de activos'!G74</f>
        <v>0</v>
      </c>
      <c r="H74" s="26">
        <f>'4-Registro de activos'!H74</f>
        <v>0</v>
      </c>
      <c r="I74" s="15" t="str">
        <f>'4-Registro de activos'!AV74</f>
        <v>n/a</v>
      </c>
      <c r="J74" s="14" t="str">
        <f>'4-Registro de activos'!AW74</f>
        <v>Bajo Riesgo</v>
      </c>
      <c r="K74" s="14" t="str">
        <f>'4-Registro de activos'!AX74</f>
        <v>n/a</v>
      </c>
      <c r="L74" s="14" t="str">
        <f>'4-Registro de activos'!AY74</f>
        <v>n/a</v>
      </c>
      <c r="M74" s="66">
        <f>IF('4-Registro de activos'!K74="Sistema no mejorado",AVERAGE('3- Datos generales'!$D$20:$D$21),0)</f>
        <v>0</v>
      </c>
      <c r="N74" s="20" t="str">
        <f>IF('4-Registro de activos'!K74="Sistema no mejorado",0,IF('4-Registro de activos'!I74="sin dato","n/a",IF('4-Registro de activos'!I74="otro","n/a",VLOOKUP('4-Registro de activos'!I74,'3- Datos generales'!$A$23:$D$24,4,0))))</f>
        <v>n/a</v>
      </c>
      <c r="O74" s="155" t="str">
        <f>IF('4-Registro de activos'!K74="Sistema no mejorado",0,IF('4-Registro de activos'!I74="sin dato","n/a",IF('4-Registro de activos'!I74="otro","n/a",VLOOKUP('4-Registro de activos'!I74,'3- Datos generales'!$A$26:$D$27,4,0))))</f>
        <v>n/a</v>
      </c>
      <c r="P74" s="22">
        <f>IF('4-Registro de activos'!$AY74="Nueva Construccion",ROUNDUP(('4-Registro de activos'!$G74*'3- Datos generales'!$B$12*(1+'3- Datos generales'!$B$11)^(P$3-'3- Datos generales'!$B$4)),0),0)</f>
        <v>0</v>
      </c>
      <c r="Q74" s="21">
        <f>IF('4-Registro de activos'!$AY74="Nueva Construccion",IF($P74&gt;0,0,ROUNDUP(('4-Registro de activos'!$G74*'3- Datos generales'!$B$12*(1+'3- Datos generales'!$B$11)^(Q$3-'3- Datos generales'!$B$4)),0)),0)</f>
        <v>0</v>
      </c>
      <c r="R74" s="21">
        <f>IF('4-Registro de activos'!$AY74="Nueva Construccion",IF($P74&gt;0,0,ROUNDUP(('4-Registro de activos'!$G74*'3- Datos generales'!$B$12*(1+'3- Datos generales'!$B$11)^(R$3-'3- Datos generales'!$B$4)),0)),0)</f>
        <v>0</v>
      </c>
      <c r="S74" s="21">
        <f>IF('4-Registro de activos'!$AY74="Nueva Construccion",IF($P74&gt;0,0,ROUNDUP(('4-Registro de activos'!$G74*'3- Datos generales'!$B$12*(1+'3- Datos generales'!$B$11)^(S$3-'3- Datos generales'!$B$4)),0)),0)</f>
        <v>0</v>
      </c>
      <c r="T74" s="21">
        <f>IF('4-Registro de activos'!$AY74="Nueva Construccion",IF($P74&gt;0,0,ROUNDUP(('4-Registro de activos'!$G74*'3- Datos generales'!$B$12*(1+'3- Datos generales'!$B$11)^(T$3-'3- Datos generales'!$B$4)),0)),0)</f>
        <v>0</v>
      </c>
      <c r="U74" s="21">
        <f>IF('4-Registro de activos'!$AY74="Nueva Construccion",IF($P74&gt;0,0,ROUNDUP(('4-Registro de activos'!$G74*'3- Datos generales'!$B$12*(1+'3- Datos generales'!$B$11)^(U$3-'3- Datos generales'!$B$4)),0)),0)</f>
        <v>0</v>
      </c>
      <c r="V74" s="21">
        <f>IF('4-Registro de activos'!$AY74="Nueva Construccion",IF($P74&gt;0,0,ROUNDUP(('4-Registro de activos'!$G74*'3- Datos generales'!$B$12*(1+'3- Datos generales'!$B$11)^(V$3-'3- Datos generales'!$B$4)),0)),0)</f>
        <v>0</v>
      </c>
      <c r="W74" s="21">
        <f>IF('4-Registro de activos'!$AY74="Nueva Construccion",IF($P74&gt;0,0,ROUNDUP(('4-Registro de activos'!$G74*'3- Datos generales'!$B$12*(1+'3- Datos generales'!$B$11)^(W$3-'3- Datos generales'!$B$4)),0)),0)</f>
        <v>0</v>
      </c>
      <c r="X74" s="21">
        <f>IF('4-Registro de activos'!$AY74="Nueva Construccion",IF($P74&gt;0,0,ROUNDUP(('4-Registro de activos'!$G74*'3- Datos generales'!$B$12*(1+'3- Datos generales'!$B$11)^(X$3-'3- Datos generales'!$B$4)),0)),0)</f>
        <v>0</v>
      </c>
      <c r="Y74" s="21">
        <f>IF('4-Registro de activos'!$AY74="Nueva Construccion",IF($P74&gt;0,0,ROUNDUP(('4-Registro de activos'!$G74*'3- Datos generales'!$B$12*(1+'3- Datos generales'!$B$11)^(Y$3-'3- Datos generales'!$B$4)),0)),0)</f>
        <v>0</v>
      </c>
      <c r="Z74" s="159">
        <f>IF('4-Registro de activos'!$AY74="Nueva Construccion",IF($P74&gt;0,0,ROUNDUP(('4-Registro de activos'!$G74*'3- Datos generales'!$B$12*(1+'3- Datos generales'!$B$11)^(Z$3-'3- Datos generales'!$B$4)),0)),0)</f>
        <v>0</v>
      </c>
      <c r="AA74" s="22">
        <f>IF('4-Registro de activos'!$AV74&lt;=(AA$3-'3- Datos generales'!$B$4),ROUNDUP(('4-Registro de activos'!$G74*'3- Datos generales'!$B$12*(1+'3- Datos generales'!$B$11)^(AA$3-'3- Datos generales'!$B$4)),0),0)</f>
        <v>0</v>
      </c>
      <c r="AB74" s="21">
        <f>IF('4-Registro de activos'!$AV74=(AB$3-'3- Datos generales'!$B$4),ROUNDUP(('4-Registro de activos'!$G74*'3- Datos generales'!$B$12*(1+'3- Datos generales'!$B$11)^(AB$3-'3- Datos generales'!$B$4)),0),0)</f>
        <v>0</v>
      </c>
      <c r="AC74" s="21">
        <f>IF('4-Registro de activos'!$AV74=(AC$3-'3- Datos generales'!$B$4),ROUNDUP(('4-Registro de activos'!$G74*'3- Datos generales'!$B$12*(1+'3- Datos generales'!$B$11)^(AC$3-'3- Datos generales'!$B$4)),0),0)</f>
        <v>0</v>
      </c>
      <c r="AD74" s="21">
        <f>IF('4-Registro de activos'!$AV74=(AD$3-'3- Datos generales'!$B$4),ROUNDUP(('4-Registro de activos'!$G74*'3- Datos generales'!$B$12*(1+'3- Datos generales'!$B$11)^(AD$3-'3- Datos generales'!$B$4)),0),0)</f>
        <v>0</v>
      </c>
      <c r="AE74" s="21">
        <f>IF('4-Registro de activos'!$AV74=(AE$3-'3- Datos generales'!$B$4),ROUNDUP(('4-Registro de activos'!$G74*'3- Datos generales'!$B$12*(1+'3- Datos generales'!$B$11)^(AE$3-'3- Datos generales'!$B$4)),0),0)</f>
        <v>0</v>
      </c>
      <c r="AF74" s="21">
        <f>IF('4-Registro de activos'!$AV74=(AF$3-'3- Datos generales'!$B$4),ROUNDUP(('4-Registro de activos'!$G74*'3- Datos generales'!$B$12*(1+'3- Datos generales'!$B$11)^(AF$3-'3- Datos generales'!$B$4)),0),0)</f>
        <v>0</v>
      </c>
      <c r="AG74" s="21">
        <f>IF('4-Registro de activos'!$AV74=(AG$3-'3- Datos generales'!$B$4),ROUNDUP(('4-Registro de activos'!$G74*'3- Datos generales'!$B$12*(1+'3- Datos generales'!$B$11)^(AG$3-'3- Datos generales'!$B$4)),0),0)</f>
        <v>0</v>
      </c>
      <c r="AH74" s="21">
        <f>IF('4-Registro de activos'!$AV74=(AH$3-'3- Datos generales'!$B$4),ROUNDUP(('4-Registro de activos'!$G74*'3- Datos generales'!$B$12*(1+'3- Datos generales'!$B$11)^(AH$3-'3- Datos generales'!$B$4)),0),0)</f>
        <v>0</v>
      </c>
      <c r="AI74" s="21">
        <f>IF('4-Registro de activos'!$AV74=(AI$3-'3- Datos generales'!$B$4),ROUNDUP(('4-Registro de activos'!$G74*'3- Datos generales'!$B$12*(1+'3- Datos generales'!$B$11)^(AI$3-'3- Datos generales'!$B$4)),0),0)</f>
        <v>0</v>
      </c>
      <c r="AJ74" s="21">
        <f>IF('4-Registro de activos'!$AV74=(AJ$3-'3- Datos generales'!$B$4),ROUNDUP(('4-Registro de activos'!$G74*'3- Datos generales'!$B$12*(1+'3- Datos generales'!$B$11)^(AJ$3-'3- Datos generales'!$B$4)),0),0)</f>
        <v>0</v>
      </c>
      <c r="AK74" s="159">
        <f>IF('4-Registro de activos'!$AV74=(AK$3-'3- Datos generales'!$B$4),ROUNDUP(('4-Registro de activos'!$G74*'3- Datos generales'!$B$12*(1+'3- Datos generales'!$B$11)^(AK$3-'3- Datos generales'!$B$4)),0),0)</f>
        <v>0</v>
      </c>
      <c r="AL74" s="22">
        <f>IF('4-Registro de activos'!$AV74&lt;=(AL$3-'3- Datos generales'!$B$4),ROUNDUP((('4-Registro de activos'!$H74*'3- Datos generales'!$B$12)*((1+'3- Datos generales'!$B$11)^(AL$3-'3- Datos generales'!$B$4+'8 -Datos de referencia'!$B$25))),0),0)</f>
        <v>0</v>
      </c>
      <c r="AM74" s="21">
        <f>IF('4-Registro de activos'!$AV74=(AM$3-'3- Datos generales'!$B$4),ROUNDUP((('4-Registro de activos'!$H74*'3- Datos generales'!$B$12)*((1+'3- Datos generales'!$B$11)^(AM$3-'3- Datos generales'!$B$4+'8 -Datos de referencia'!$B$25))),0),0)</f>
        <v>0</v>
      </c>
      <c r="AN74" s="21">
        <f>IF('4-Registro de activos'!$AV74=(AN$3-'3- Datos generales'!$B$4),ROUNDUP((('4-Registro de activos'!$H74*'3- Datos generales'!$B$12)*((1+'3- Datos generales'!$B$11)^(AN$3-'3- Datos generales'!$B$4+'8 -Datos de referencia'!$B$25))),0),0)</f>
        <v>0</v>
      </c>
      <c r="AO74" s="21">
        <f>IF('4-Registro de activos'!$AV74=(AO$3-'3- Datos generales'!$B$4),ROUNDUP((('4-Registro de activos'!$H74*'3- Datos generales'!$B$12)*((1+'3- Datos generales'!$B$11)^(AO$3-'3- Datos generales'!$B$4+'8 -Datos de referencia'!$B$25))),0),0)</f>
        <v>0</v>
      </c>
      <c r="AP74" s="21">
        <f>IF('4-Registro de activos'!$AV74=(AP$3-'3- Datos generales'!$B$4),ROUNDUP((('4-Registro de activos'!$H74*'3- Datos generales'!$B$12)*((1+'3- Datos generales'!$B$11)^(AP$3-'3- Datos generales'!$B$4+'8 -Datos de referencia'!$B$25))),0),0)</f>
        <v>0</v>
      </c>
      <c r="AQ74" s="21">
        <f>IF('4-Registro de activos'!$AV74=(AQ$3-'3- Datos generales'!$B$4),ROUNDUP((('4-Registro de activos'!$H74*'3- Datos generales'!$B$12)*((1+'3- Datos generales'!$B$11)^(AQ$3-'3- Datos generales'!$B$4+'8 -Datos de referencia'!$B$25))),0),0)</f>
        <v>0</v>
      </c>
      <c r="AR74" s="21">
        <f>IF('4-Registro de activos'!$AV74=(AR$3-'3- Datos generales'!$B$4),ROUNDUP((('4-Registro de activos'!$H74*'3- Datos generales'!$B$12)*((1+'3- Datos generales'!$B$11)^(AR$3-'3- Datos generales'!$B$4+'8 -Datos de referencia'!$B$25))),0),0)</f>
        <v>0</v>
      </c>
      <c r="AS74" s="21">
        <f>IF('4-Registro de activos'!$AV74=(AS$3-'3- Datos generales'!$B$4),ROUNDUP((('4-Registro de activos'!$H74*'3- Datos generales'!$B$12)*((1+'3- Datos generales'!$B$11)^(AS$3-'3- Datos generales'!$B$4+'8 -Datos de referencia'!$B$25))),0),0)</f>
        <v>0</v>
      </c>
      <c r="AT74" s="21">
        <f>IF('4-Registro de activos'!$AV74=(AT$3-'3- Datos generales'!$B$4),ROUNDUP((('4-Registro de activos'!$H74*'3- Datos generales'!$B$12)*((1+'3- Datos generales'!$B$11)^(AT$3-'3- Datos generales'!$B$4+'8 -Datos de referencia'!$B$25))),0),0)</f>
        <v>0</v>
      </c>
      <c r="AU74" s="21">
        <f>IF('4-Registro de activos'!$AV74=(AU$3-'3- Datos generales'!$B$4),ROUNDUP((('4-Registro de activos'!$H74*'3- Datos generales'!$B$12)*((1+'3- Datos generales'!$B$11)^(AU$3-'3- Datos generales'!$B$4+'8 -Datos de referencia'!$B$25))),0),0)</f>
        <v>0</v>
      </c>
      <c r="AV74" s="159">
        <f>IF('4-Registro de activos'!$AV74=(AV$3-'3- Datos generales'!$B$4),ROUNDUP((('4-Registro de activos'!$H74*'3- Datos generales'!$B$12)*((1+'3- Datos generales'!$B$11)^(AV$3-'3- Datos generales'!$B$4+'8 -Datos de referencia'!$B$25))),0),0)</f>
        <v>0</v>
      </c>
      <c r="AW74" s="23">
        <f>IF(P74&gt;0,($M74*(1+'3- Datos generales'!$B$5)^('5-Proyección inversiones'!AW$3-'3- Datos generales'!$B$4))*(P74*((1+'3- Datos generales'!$B$11)^(AW$3-'3- Datos generales'!$B$4+'8 -Datos de referencia'!$B$25))),0)</f>
        <v>0</v>
      </c>
      <c r="AX74" s="20">
        <f>IF(Q74&gt;0,($M74*(1+'3- Datos generales'!$B$5)^(AX$3-'3- Datos generales'!$B$4))*(Q74*((1+'3- Datos generales'!$B$11)^('5-Proyección inversiones'!AX$3-'3- Datos generales'!$B$4+'8 -Datos de referencia'!$B$25))),0)</f>
        <v>0</v>
      </c>
      <c r="AY74" s="20">
        <f>IF(R74&gt;0,($M74*(1+'3- Datos generales'!$B$5)^(AY$3-'3- Datos generales'!$B$4))*(R74*((1+'3- Datos generales'!$B$11)^('5-Proyección inversiones'!AY$3-'3- Datos generales'!$B$4+'8 -Datos de referencia'!$B$25))),0)</f>
        <v>0</v>
      </c>
      <c r="AZ74" s="20">
        <f>IF(S74&gt;0,($M74*(1+'3- Datos generales'!$B$5)^(AZ$3-'3- Datos generales'!$B$4))*(S74*((1+'3- Datos generales'!$B$11)^('5-Proyección inversiones'!AZ$3-'3- Datos generales'!$B$4+'8 -Datos de referencia'!$B$25))),0)</f>
        <v>0</v>
      </c>
      <c r="BA74" s="20">
        <f>IF(T74&gt;0,($M74*(1+'3- Datos generales'!$B$5)^(BA$3-'3- Datos generales'!$B$4))*(T74*((1+'3- Datos generales'!$B$11)^('5-Proyección inversiones'!BA$3-'3- Datos generales'!$B$4+'8 -Datos de referencia'!$B$25))),0)</f>
        <v>0</v>
      </c>
      <c r="BB74" s="20">
        <f>IF(U74&gt;0,($M74*(1+'3- Datos generales'!$B$5)^(BB$3-'3- Datos generales'!$B$4))*(U74*((1+'3- Datos generales'!$B$11)^('5-Proyección inversiones'!BB$3-'3- Datos generales'!$B$4+'8 -Datos de referencia'!$B$25))),0)</f>
        <v>0</v>
      </c>
      <c r="BC74" s="20">
        <f>IF(V74&gt;0,($M74*(1+'3- Datos generales'!$B$5)^(BC$3-'3- Datos generales'!$B$4))*(V74*((1+'3- Datos generales'!$B$11)^('5-Proyección inversiones'!BC$3-'3- Datos generales'!$B$4+'8 -Datos de referencia'!$B$25))),0)</f>
        <v>0</v>
      </c>
      <c r="BD74" s="20">
        <f>IF(W74&gt;0,($M74*(1+'3- Datos generales'!$B$5)^(BD$3-'3- Datos generales'!$B$4))*(W74*((1+'3- Datos generales'!$B$11)^('5-Proyección inversiones'!BD$3-'3- Datos generales'!$B$4+'8 -Datos de referencia'!$B$25))),0)</f>
        <v>0</v>
      </c>
      <c r="BE74" s="20">
        <f>IF(X74&gt;0,($M74*(1+'3- Datos generales'!$B$5)^(BE$3-'3- Datos generales'!$B$4))*(X74*((1+'3- Datos generales'!$B$11)^('5-Proyección inversiones'!BE$3-'3- Datos generales'!$B$4+'8 -Datos de referencia'!$B$25))),0)</f>
        <v>0</v>
      </c>
      <c r="BF74" s="20">
        <f>IF(Y74&gt;0,($M74*(1+'3- Datos generales'!$B$5)^(BF$3-'3- Datos generales'!$B$4))*(Y74*((1+'3- Datos generales'!$B$11)^('5-Proyección inversiones'!BF$3-'3- Datos generales'!$B$4+'8 -Datos de referencia'!$B$25))),0)</f>
        <v>0</v>
      </c>
      <c r="BG74" s="155">
        <f>IF(Z74&gt;0,($M74*(1+'3- Datos generales'!$B$5)^(BG$3-'3- Datos generales'!$B$4))*(Z74*((1+'3- Datos generales'!$B$11)^('5-Proyección inversiones'!BG$3-'3- Datos generales'!$B$4+'8 -Datos de referencia'!$B$25))),0)</f>
        <v>0</v>
      </c>
      <c r="BH74" s="23">
        <f>IF(AA74&gt;0,($N74*(1+'3- Datos generales'!$B$5)^(BH$3-'3- Datos generales'!$B$4))*(AA74*((1+'3- Datos generales'!$B$11)^('5-Proyección inversiones'!BH$3-'3- Datos generales'!$B$4+'8 -Datos de referencia'!$B$25))),0)</f>
        <v>0</v>
      </c>
      <c r="BI74" s="20">
        <f>IF(AB74&gt;0,$N74*((1+'3- Datos generales'!$B$5)^(BI$3-'3- Datos generales'!$B$4))*(AB74*((1+'3- Datos generales'!$B$11)^('5-Proyección inversiones'!BI$3-'3- Datos generales'!$B$4+'8 -Datos de referencia'!$B$25))),0)</f>
        <v>0</v>
      </c>
      <c r="BJ74" s="20">
        <f>IF(AC74&gt;0,$N74*((1+'3- Datos generales'!$B$5)^(BJ$3-'3- Datos generales'!$B$4))*(AC74*((1+'3- Datos generales'!$B$11)^('5-Proyección inversiones'!BJ$3-'3- Datos generales'!$B$4+'8 -Datos de referencia'!$B$25))),0)</f>
        <v>0</v>
      </c>
      <c r="BK74" s="20">
        <f>IF(AD74&gt;0,$N74*((1+'3- Datos generales'!$B$5)^(BK$3-'3- Datos generales'!$B$4))*(AD74*((1+'3- Datos generales'!$B$11)^('5-Proyección inversiones'!BK$3-'3- Datos generales'!$B$4+'8 -Datos de referencia'!$B$25))),0)</f>
        <v>0</v>
      </c>
      <c r="BL74" s="20">
        <f>IF(AE74&gt;0,$N74*((1+'3- Datos generales'!$B$5)^(BL$3-'3- Datos generales'!$B$4))*(AE74*((1+'3- Datos generales'!$B$11)^('5-Proyección inversiones'!BL$3-'3- Datos generales'!$B$4+'8 -Datos de referencia'!$B$25))),0)</f>
        <v>0</v>
      </c>
      <c r="BM74" s="20">
        <f>IF(AF74&gt;0,$N74*((1+'3- Datos generales'!$B$5)^(BM$3-'3- Datos generales'!$B$4))*(AF74*((1+'3- Datos generales'!$B$11)^('5-Proyección inversiones'!BM$3-'3- Datos generales'!$B$4+'8 -Datos de referencia'!$B$25))),0)</f>
        <v>0</v>
      </c>
      <c r="BN74" s="20">
        <f>IF(AG74&gt;0,$N74*((1+'3- Datos generales'!$B$5)^(BN$3-'3- Datos generales'!$B$4))*(AG74*((1+'3- Datos generales'!$B$11)^('5-Proyección inversiones'!BN$3-'3- Datos generales'!$B$4+'8 -Datos de referencia'!$B$25))),0)</f>
        <v>0</v>
      </c>
      <c r="BO74" s="20">
        <f>IF(AH74&gt;0,$N74*((1+'3- Datos generales'!$B$5)^(BO$3-'3- Datos generales'!$B$4))*(AH74*((1+'3- Datos generales'!$B$11)^('5-Proyección inversiones'!BO$3-'3- Datos generales'!$B$4+'8 -Datos de referencia'!$B$25))),0)</f>
        <v>0</v>
      </c>
      <c r="BP74" s="20">
        <f>IF(AI74&gt;0,$N74*((1+'3- Datos generales'!$B$5)^(BP$3-'3- Datos generales'!$B$4))*(AI74*((1+'3- Datos generales'!$B$11)^('5-Proyección inversiones'!BP$3-'3- Datos generales'!$B$4+'8 -Datos de referencia'!$B$25))),0)</f>
        <v>0</v>
      </c>
      <c r="BQ74" s="20">
        <f>IF(AJ74&gt;0,$N74*((1+'3- Datos generales'!$B$5)^(BQ$3-'3- Datos generales'!$B$4))*(AJ74*((1+'3- Datos generales'!$B$11)^('5-Proyección inversiones'!BQ$3-'3- Datos generales'!$B$4+'8 -Datos de referencia'!$B$25))),0)</f>
        <v>0</v>
      </c>
      <c r="BR74" s="155">
        <f>IF(AK74&gt;0,$N74*((1+'3- Datos generales'!$B$5)^(BR$3-'3- Datos generales'!$B$4))*(AK74*((1+'3- Datos generales'!$B$11)^('5-Proyección inversiones'!BR$3-'3- Datos generales'!$B$4+'8 -Datos de referencia'!$B$25))),0)</f>
        <v>0</v>
      </c>
      <c r="BS74" s="23">
        <f>IF(AL74&gt;0,AL74*($O74*(1+'3- Datos generales'!$B$5)^(BH$3-'3- Datos generales'!$B$4)),0)</f>
        <v>0</v>
      </c>
      <c r="BT74" s="20">
        <f>IF(AM74&gt;0,AM74*($O74*(1+'3- Datos generales'!$B$5)^(BT$3-'3- Datos generales'!$B$4)),0)</f>
        <v>0</v>
      </c>
      <c r="BU74" s="20">
        <f>IF(AN74&gt;0,AN74*($O74*(1+'3- Datos generales'!$B$5)^(BU$3-'3- Datos generales'!$B$4)),0)</f>
        <v>0</v>
      </c>
      <c r="BV74" s="20">
        <f>IF(AO74&gt;0,AO74*($O74*(1+'3- Datos generales'!$B$5)^(BV$3-'3- Datos generales'!$B$4)),0)</f>
        <v>0</v>
      </c>
      <c r="BW74" s="20">
        <f>IF(AP74&gt;0,AP74*($O74*(1+'3- Datos generales'!$B$5)^(BW$3-'3- Datos generales'!$B$4)),0)</f>
        <v>0</v>
      </c>
      <c r="BX74" s="20">
        <f>IF(AQ74&gt;0,AQ74*($O74*(1+'3- Datos generales'!$B$5)^(BX$3-'3- Datos generales'!$B$4)),0)</f>
        <v>0</v>
      </c>
      <c r="BY74" s="20">
        <f>IF(AR74&gt;0,AR74*($O74*(1+'3- Datos generales'!$B$5)^(BY$3-'3- Datos generales'!$B$4)),0)</f>
        <v>0</v>
      </c>
      <c r="BZ74" s="20">
        <f>IF(AS74&gt;0,AS74*($O74*(1+'3- Datos generales'!$B$5)^(BZ$3-'3- Datos generales'!$B$4)),0)</f>
        <v>0</v>
      </c>
      <c r="CA74" s="20">
        <f>IF(AT74&gt;0,AT74*($O74*(1+'3- Datos generales'!$B$5)^(CA$3-'3- Datos generales'!$B$4)),0)</f>
        <v>0</v>
      </c>
      <c r="CB74" s="20">
        <f>IF(AU74&gt;0,AU74*($O74*(1+'3- Datos generales'!$B$5)^(CB$3-'3- Datos generales'!$B$4)),0)</f>
        <v>0</v>
      </c>
      <c r="CC74" s="155">
        <f>IF(AV74&gt;0,AV74*($O74*(1+'3- Datos generales'!$B$5)^(CC$3-'3- Datos generales'!$B$4)),0)</f>
        <v>0</v>
      </c>
    </row>
    <row r="75" spans="1:81" x14ac:dyDescent="0.25">
      <c r="A75" s="38"/>
      <c r="B75" s="14"/>
      <c r="C75" s="14">
        <f>'4-Registro de activos'!C75</f>
        <v>0</v>
      </c>
      <c r="D75" s="14">
        <f>'4-Registro de activos'!D75</f>
        <v>0</v>
      </c>
      <c r="E75" s="14">
        <f>'4-Registro de activos'!E75</f>
        <v>0</v>
      </c>
      <c r="F75" s="14">
        <f>'4-Registro de activos'!F75</f>
        <v>0</v>
      </c>
      <c r="G75" s="14">
        <f>'4-Registro de activos'!G75</f>
        <v>0</v>
      </c>
      <c r="H75" s="26">
        <f>'4-Registro de activos'!H75</f>
        <v>0</v>
      </c>
      <c r="I75" s="15" t="str">
        <f>'4-Registro de activos'!AV75</f>
        <v>n/a</v>
      </c>
      <c r="J75" s="14" t="str">
        <f>'4-Registro de activos'!AW75</f>
        <v>Bajo Riesgo</v>
      </c>
      <c r="K75" s="14" t="str">
        <f>'4-Registro de activos'!AX75</f>
        <v>n/a</v>
      </c>
      <c r="L75" s="14" t="str">
        <f>'4-Registro de activos'!AY75</f>
        <v>n/a</v>
      </c>
      <c r="M75" s="66">
        <f>IF('4-Registro de activos'!K75="Sistema no mejorado",AVERAGE('3- Datos generales'!$D$20:$D$21),0)</f>
        <v>0</v>
      </c>
      <c r="N75" s="20" t="str">
        <f>IF('4-Registro de activos'!K75="Sistema no mejorado",0,IF('4-Registro de activos'!I75="sin dato","n/a",IF('4-Registro de activos'!I75="otro","n/a",VLOOKUP('4-Registro de activos'!I75,'3- Datos generales'!$A$23:$D$24,4,0))))</f>
        <v>n/a</v>
      </c>
      <c r="O75" s="155" t="str">
        <f>IF('4-Registro de activos'!K75="Sistema no mejorado",0,IF('4-Registro de activos'!I75="sin dato","n/a",IF('4-Registro de activos'!I75="otro","n/a",VLOOKUP('4-Registro de activos'!I75,'3- Datos generales'!$A$26:$D$27,4,0))))</f>
        <v>n/a</v>
      </c>
      <c r="P75" s="22">
        <f>IF('4-Registro de activos'!$AY75="Nueva Construccion",ROUNDUP(('4-Registro de activos'!$G75*'3- Datos generales'!$B$12*(1+'3- Datos generales'!$B$11)^(P$3-'3- Datos generales'!$B$4)),0),0)</f>
        <v>0</v>
      </c>
      <c r="Q75" s="21">
        <f>IF('4-Registro de activos'!$AY75="Nueva Construccion",IF($P75&gt;0,0,ROUNDUP(('4-Registro de activos'!$G75*'3- Datos generales'!$B$12*(1+'3- Datos generales'!$B$11)^(Q$3-'3- Datos generales'!$B$4)),0)),0)</f>
        <v>0</v>
      </c>
      <c r="R75" s="21">
        <f>IF('4-Registro de activos'!$AY75="Nueva Construccion",IF($P75&gt;0,0,ROUNDUP(('4-Registro de activos'!$G75*'3- Datos generales'!$B$12*(1+'3- Datos generales'!$B$11)^(R$3-'3- Datos generales'!$B$4)),0)),0)</f>
        <v>0</v>
      </c>
      <c r="S75" s="21">
        <f>IF('4-Registro de activos'!$AY75="Nueva Construccion",IF($P75&gt;0,0,ROUNDUP(('4-Registro de activos'!$G75*'3- Datos generales'!$B$12*(1+'3- Datos generales'!$B$11)^(S$3-'3- Datos generales'!$B$4)),0)),0)</f>
        <v>0</v>
      </c>
      <c r="T75" s="21">
        <f>IF('4-Registro de activos'!$AY75="Nueva Construccion",IF($P75&gt;0,0,ROUNDUP(('4-Registro de activos'!$G75*'3- Datos generales'!$B$12*(1+'3- Datos generales'!$B$11)^(T$3-'3- Datos generales'!$B$4)),0)),0)</f>
        <v>0</v>
      </c>
      <c r="U75" s="21">
        <f>IF('4-Registro de activos'!$AY75="Nueva Construccion",IF($P75&gt;0,0,ROUNDUP(('4-Registro de activos'!$G75*'3- Datos generales'!$B$12*(1+'3- Datos generales'!$B$11)^(U$3-'3- Datos generales'!$B$4)),0)),0)</f>
        <v>0</v>
      </c>
      <c r="V75" s="21">
        <f>IF('4-Registro de activos'!$AY75="Nueva Construccion",IF($P75&gt;0,0,ROUNDUP(('4-Registro de activos'!$G75*'3- Datos generales'!$B$12*(1+'3- Datos generales'!$B$11)^(V$3-'3- Datos generales'!$B$4)),0)),0)</f>
        <v>0</v>
      </c>
      <c r="W75" s="21">
        <f>IF('4-Registro de activos'!$AY75="Nueva Construccion",IF($P75&gt;0,0,ROUNDUP(('4-Registro de activos'!$G75*'3- Datos generales'!$B$12*(1+'3- Datos generales'!$B$11)^(W$3-'3- Datos generales'!$B$4)),0)),0)</f>
        <v>0</v>
      </c>
      <c r="X75" s="21">
        <f>IF('4-Registro de activos'!$AY75="Nueva Construccion",IF($P75&gt;0,0,ROUNDUP(('4-Registro de activos'!$G75*'3- Datos generales'!$B$12*(1+'3- Datos generales'!$B$11)^(X$3-'3- Datos generales'!$B$4)),0)),0)</f>
        <v>0</v>
      </c>
      <c r="Y75" s="21">
        <f>IF('4-Registro de activos'!$AY75="Nueva Construccion",IF($P75&gt;0,0,ROUNDUP(('4-Registro de activos'!$G75*'3- Datos generales'!$B$12*(1+'3- Datos generales'!$B$11)^(Y$3-'3- Datos generales'!$B$4)),0)),0)</f>
        <v>0</v>
      </c>
      <c r="Z75" s="159">
        <f>IF('4-Registro de activos'!$AY75="Nueva Construccion",IF($P75&gt;0,0,ROUNDUP(('4-Registro de activos'!$G75*'3- Datos generales'!$B$12*(1+'3- Datos generales'!$B$11)^(Z$3-'3- Datos generales'!$B$4)),0)),0)</f>
        <v>0</v>
      </c>
      <c r="AA75" s="22">
        <f>IF('4-Registro de activos'!$AV75&lt;=(AA$3-'3- Datos generales'!$B$4),ROUNDUP(('4-Registro de activos'!$G75*'3- Datos generales'!$B$12*(1+'3- Datos generales'!$B$11)^(AA$3-'3- Datos generales'!$B$4)),0),0)</f>
        <v>0</v>
      </c>
      <c r="AB75" s="21">
        <f>IF('4-Registro de activos'!$AV75=(AB$3-'3- Datos generales'!$B$4),ROUNDUP(('4-Registro de activos'!$G75*'3- Datos generales'!$B$12*(1+'3- Datos generales'!$B$11)^(AB$3-'3- Datos generales'!$B$4)),0),0)</f>
        <v>0</v>
      </c>
      <c r="AC75" s="21">
        <f>IF('4-Registro de activos'!$AV75=(AC$3-'3- Datos generales'!$B$4),ROUNDUP(('4-Registro de activos'!$G75*'3- Datos generales'!$B$12*(1+'3- Datos generales'!$B$11)^(AC$3-'3- Datos generales'!$B$4)),0),0)</f>
        <v>0</v>
      </c>
      <c r="AD75" s="21">
        <f>IF('4-Registro de activos'!$AV75=(AD$3-'3- Datos generales'!$B$4),ROUNDUP(('4-Registro de activos'!$G75*'3- Datos generales'!$B$12*(1+'3- Datos generales'!$B$11)^(AD$3-'3- Datos generales'!$B$4)),0),0)</f>
        <v>0</v>
      </c>
      <c r="AE75" s="21">
        <f>IF('4-Registro de activos'!$AV75=(AE$3-'3- Datos generales'!$B$4),ROUNDUP(('4-Registro de activos'!$G75*'3- Datos generales'!$B$12*(1+'3- Datos generales'!$B$11)^(AE$3-'3- Datos generales'!$B$4)),0),0)</f>
        <v>0</v>
      </c>
      <c r="AF75" s="21">
        <f>IF('4-Registro de activos'!$AV75=(AF$3-'3- Datos generales'!$B$4),ROUNDUP(('4-Registro de activos'!$G75*'3- Datos generales'!$B$12*(1+'3- Datos generales'!$B$11)^(AF$3-'3- Datos generales'!$B$4)),0),0)</f>
        <v>0</v>
      </c>
      <c r="AG75" s="21">
        <f>IF('4-Registro de activos'!$AV75=(AG$3-'3- Datos generales'!$B$4),ROUNDUP(('4-Registro de activos'!$G75*'3- Datos generales'!$B$12*(1+'3- Datos generales'!$B$11)^(AG$3-'3- Datos generales'!$B$4)),0),0)</f>
        <v>0</v>
      </c>
      <c r="AH75" s="21">
        <f>IF('4-Registro de activos'!$AV75=(AH$3-'3- Datos generales'!$B$4),ROUNDUP(('4-Registro de activos'!$G75*'3- Datos generales'!$B$12*(1+'3- Datos generales'!$B$11)^(AH$3-'3- Datos generales'!$B$4)),0),0)</f>
        <v>0</v>
      </c>
      <c r="AI75" s="21">
        <f>IF('4-Registro de activos'!$AV75=(AI$3-'3- Datos generales'!$B$4),ROUNDUP(('4-Registro de activos'!$G75*'3- Datos generales'!$B$12*(1+'3- Datos generales'!$B$11)^(AI$3-'3- Datos generales'!$B$4)),0),0)</f>
        <v>0</v>
      </c>
      <c r="AJ75" s="21">
        <f>IF('4-Registro de activos'!$AV75=(AJ$3-'3- Datos generales'!$B$4),ROUNDUP(('4-Registro de activos'!$G75*'3- Datos generales'!$B$12*(1+'3- Datos generales'!$B$11)^(AJ$3-'3- Datos generales'!$B$4)),0),0)</f>
        <v>0</v>
      </c>
      <c r="AK75" s="159">
        <f>IF('4-Registro de activos'!$AV75=(AK$3-'3- Datos generales'!$B$4),ROUNDUP(('4-Registro de activos'!$G75*'3- Datos generales'!$B$12*(1+'3- Datos generales'!$B$11)^(AK$3-'3- Datos generales'!$B$4)),0),0)</f>
        <v>0</v>
      </c>
      <c r="AL75" s="22">
        <f>IF('4-Registro de activos'!$AV75&lt;=(AL$3-'3- Datos generales'!$B$4),ROUNDUP((('4-Registro de activos'!$H75*'3- Datos generales'!$B$12)*((1+'3- Datos generales'!$B$11)^(AL$3-'3- Datos generales'!$B$4+'8 -Datos de referencia'!$B$25))),0),0)</f>
        <v>0</v>
      </c>
      <c r="AM75" s="21">
        <f>IF('4-Registro de activos'!$AV75=(AM$3-'3- Datos generales'!$B$4),ROUNDUP((('4-Registro de activos'!$H75*'3- Datos generales'!$B$12)*((1+'3- Datos generales'!$B$11)^(AM$3-'3- Datos generales'!$B$4+'8 -Datos de referencia'!$B$25))),0),0)</f>
        <v>0</v>
      </c>
      <c r="AN75" s="21">
        <f>IF('4-Registro de activos'!$AV75=(AN$3-'3- Datos generales'!$B$4),ROUNDUP((('4-Registro de activos'!$H75*'3- Datos generales'!$B$12)*((1+'3- Datos generales'!$B$11)^(AN$3-'3- Datos generales'!$B$4+'8 -Datos de referencia'!$B$25))),0),0)</f>
        <v>0</v>
      </c>
      <c r="AO75" s="21">
        <f>IF('4-Registro de activos'!$AV75=(AO$3-'3- Datos generales'!$B$4),ROUNDUP((('4-Registro de activos'!$H75*'3- Datos generales'!$B$12)*((1+'3- Datos generales'!$B$11)^(AO$3-'3- Datos generales'!$B$4+'8 -Datos de referencia'!$B$25))),0),0)</f>
        <v>0</v>
      </c>
      <c r="AP75" s="21">
        <f>IF('4-Registro de activos'!$AV75=(AP$3-'3- Datos generales'!$B$4),ROUNDUP((('4-Registro de activos'!$H75*'3- Datos generales'!$B$12)*((1+'3- Datos generales'!$B$11)^(AP$3-'3- Datos generales'!$B$4+'8 -Datos de referencia'!$B$25))),0),0)</f>
        <v>0</v>
      </c>
      <c r="AQ75" s="21">
        <f>IF('4-Registro de activos'!$AV75=(AQ$3-'3- Datos generales'!$B$4),ROUNDUP((('4-Registro de activos'!$H75*'3- Datos generales'!$B$12)*((1+'3- Datos generales'!$B$11)^(AQ$3-'3- Datos generales'!$B$4+'8 -Datos de referencia'!$B$25))),0),0)</f>
        <v>0</v>
      </c>
      <c r="AR75" s="21">
        <f>IF('4-Registro de activos'!$AV75=(AR$3-'3- Datos generales'!$B$4),ROUNDUP((('4-Registro de activos'!$H75*'3- Datos generales'!$B$12)*((1+'3- Datos generales'!$B$11)^(AR$3-'3- Datos generales'!$B$4+'8 -Datos de referencia'!$B$25))),0),0)</f>
        <v>0</v>
      </c>
      <c r="AS75" s="21">
        <f>IF('4-Registro de activos'!$AV75=(AS$3-'3- Datos generales'!$B$4),ROUNDUP((('4-Registro de activos'!$H75*'3- Datos generales'!$B$12)*((1+'3- Datos generales'!$B$11)^(AS$3-'3- Datos generales'!$B$4+'8 -Datos de referencia'!$B$25))),0),0)</f>
        <v>0</v>
      </c>
      <c r="AT75" s="21">
        <f>IF('4-Registro de activos'!$AV75=(AT$3-'3- Datos generales'!$B$4),ROUNDUP((('4-Registro de activos'!$H75*'3- Datos generales'!$B$12)*((1+'3- Datos generales'!$B$11)^(AT$3-'3- Datos generales'!$B$4+'8 -Datos de referencia'!$B$25))),0),0)</f>
        <v>0</v>
      </c>
      <c r="AU75" s="21">
        <f>IF('4-Registro de activos'!$AV75=(AU$3-'3- Datos generales'!$B$4),ROUNDUP((('4-Registro de activos'!$H75*'3- Datos generales'!$B$12)*((1+'3- Datos generales'!$B$11)^(AU$3-'3- Datos generales'!$B$4+'8 -Datos de referencia'!$B$25))),0),0)</f>
        <v>0</v>
      </c>
      <c r="AV75" s="159">
        <f>IF('4-Registro de activos'!$AV75=(AV$3-'3- Datos generales'!$B$4),ROUNDUP((('4-Registro de activos'!$H75*'3- Datos generales'!$B$12)*((1+'3- Datos generales'!$B$11)^(AV$3-'3- Datos generales'!$B$4+'8 -Datos de referencia'!$B$25))),0),0)</f>
        <v>0</v>
      </c>
      <c r="AW75" s="23">
        <f>IF(P75&gt;0,($M75*(1+'3- Datos generales'!$B$5)^('5-Proyección inversiones'!AW$3-'3- Datos generales'!$B$4))*(P75*((1+'3- Datos generales'!$B$11)^(AW$3-'3- Datos generales'!$B$4+'8 -Datos de referencia'!$B$25))),0)</f>
        <v>0</v>
      </c>
      <c r="AX75" s="20">
        <f>IF(Q75&gt;0,($M75*(1+'3- Datos generales'!$B$5)^(AX$3-'3- Datos generales'!$B$4))*(Q75*((1+'3- Datos generales'!$B$11)^('5-Proyección inversiones'!AX$3-'3- Datos generales'!$B$4+'8 -Datos de referencia'!$B$25))),0)</f>
        <v>0</v>
      </c>
      <c r="AY75" s="20">
        <f>IF(R75&gt;0,($M75*(1+'3- Datos generales'!$B$5)^(AY$3-'3- Datos generales'!$B$4))*(R75*((1+'3- Datos generales'!$B$11)^('5-Proyección inversiones'!AY$3-'3- Datos generales'!$B$4+'8 -Datos de referencia'!$B$25))),0)</f>
        <v>0</v>
      </c>
      <c r="AZ75" s="20">
        <f>IF(S75&gt;0,($M75*(1+'3- Datos generales'!$B$5)^(AZ$3-'3- Datos generales'!$B$4))*(S75*((1+'3- Datos generales'!$B$11)^('5-Proyección inversiones'!AZ$3-'3- Datos generales'!$B$4+'8 -Datos de referencia'!$B$25))),0)</f>
        <v>0</v>
      </c>
      <c r="BA75" s="20">
        <f>IF(T75&gt;0,($M75*(1+'3- Datos generales'!$B$5)^(BA$3-'3- Datos generales'!$B$4))*(T75*((1+'3- Datos generales'!$B$11)^('5-Proyección inversiones'!BA$3-'3- Datos generales'!$B$4+'8 -Datos de referencia'!$B$25))),0)</f>
        <v>0</v>
      </c>
      <c r="BB75" s="20">
        <f>IF(U75&gt;0,($M75*(1+'3- Datos generales'!$B$5)^(BB$3-'3- Datos generales'!$B$4))*(U75*((1+'3- Datos generales'!$B$11)^('5-Proyección inversiones'!BB$3-'3- Datos generales'!$B$4+'8 -Datos de referencia'!$B$25))),0)</f>
        <v>0</v>
      </c>
      <c r="BC75" s="20">
        <f>IF(V75&gt;0,($M75*(1+'3- Datos generales'!$B$5)^(BC$3-'3- Datos generales'!$B$4))*(V75*((1+'3- Datos generales'!$B$11)^('5-Proyección inversiones'!BC$3-'3- Datos generales'!$B$4+'8 -Datos de referencia'!$B$25))),0)</f>
        <v>0</v>
      </c>
      <c r="BD75" s="20">
        <f>IF(W75&gt;0,($M75*(1+'3- Datos generales'!$B$5)^(BD$3-'3- Datos generales'!$B$4))*(W75*((1+'3- Datos generales'!$B$11)^('5-Proyección inversiones'!BD$3-'3- Datos generales'!$B$4+'8 -Datos de referencia'!$B$25))),0)</f>
        <v>0</v>
      </c>
      <c r="BE75" s="20">
        <f>IF(X75&gt;0,($M75*(1+'3- Datos generales'!$B$5)^(BE$3-'3- Datos generales'!$B$4))*(X75*((1+'3- Datos generales'!$B$11)^('5-Proyección inversiones'!BE$3-'3- Datos generales'!$B$4+'8 -Datos de referencia'!$B$25))),0)</f>
        <v>0</v>
      </c>
      <c r="BF75" s="20">
        <f>IF(Y75&gt;0,($M75*(1+'3- Datos generales'!$B$5)^(BF$3-'3- Datos generales'!$B$4))*(Y75*((1+'3- Datos generales'!$B$11)^('5-Proyección inversiones'!BF$3-'3- Datos generales'!$B$4+'8 -Datos de referencia'!$B$25))),0)</f>
        <v>0</v>
      </c>
      <c r="BG75" s="155">
        <f>IF(Z75&gt;0,($M75*(1+'3- Datos generales'!$B$5)^(BG$3-'3- Datos generales'!$B$4))*(Z75*((1+'3- Datos generales'!$B$11)^('5-Proyección inversiones'!BG$3-'3- Datos generales'!$B$4+'8 -Datos de referencia'!$B$25))),0)</f>
        <v>0</v>
      </c>
      <c r="BH75" s="23">
        <f>IF(AA75&gt;0,($N75*(1+'3- Datos generales'!$B$5)^(BH$3-'3- Datos generales'!$B$4))*(AA75*((1+'3- Datos generales'!$B$11)^('5-Proyección inversiones'!BH$3-'3- Datos generales'!$B$4+'8 -Datos de referencia'!$B$25))),0)</f>
        <v>0</v>
      </c>
      <c r="BI75" s="20">
        <f>IF(AB75&gt;0,$N75*((1+'3- Datos generales'!$B$5)^(BI$3-'3- Datos generales'!$B$4))*(AB75*((1+'3- Datos generales'!$B$11)^('5-Proyección inversiones'!BI$3-'3- Datos generales'!$B$4+'8 -Datos de referencia'!$B$25))),0)</f>
        <v>0</v>
      </c>
      <c r="BJ75" s="20">
        <f>IF(AC75&gt;0,$N75*((1+'3- Datos generales'!$B$5)^(BJ$3-'3- Datos generales'!$B$4))*(AC75*((1+'3- Datos generales'!$B$11)^('5-Proyección inversiones'!BJ$3-'3- Datos generales'!$B$4+'8 -Datos de referencia'!$B$25))),0)</f>
        <v>0</v>
      </c>
      <c r="BK75" s="20">
        <f>IF(AD75&gt;0,$N75*((1+'3- Datos generales'!$B$5)^(BK$3-'3- Datos generales'!$B$4))*(AD75*((1+'3- Datos generales'!$B$11)^('5-Proyección inversiones'!BK$3-'3- Datos generales'!$B$4+'8 -Datos de referencia'!$B$25))),0)</f>
        <v>0</v>
      </c>
      <c r="BL75" s="20">
        <f>IF(AE75&gt;0,$N75*((1+'3- Datos generales'!$B$5)^(BL$3-'3- Datos generales'!$B$4))*(AE75*((1+'3- Datos generales'!$B$11)^('5-Proyección inversiones'!BL$3-'3- Datos generales'!$B$4+'8 -Datos de referencia'!$B$25))),0)</f>
        <v>0</v>
      </c>
      <c r="BM75" s="20">
        <f>IF(AF75&gt;0,$N75*((1+'3- Datos generales'!$B$5)^(BM$3-'3- Datos generales'!$B$4))*(AF75*((1+'3- Datos generales'!$B$11)^('5-Proyección inversiones'!BM$3-'3- Datos generales'!$B$4+'8 -Datos de referencia'!$B$25))),0)</f>
        <v>0</v>
      </c>
      <c r="BN75" s="20">
        <f>IF(AG75&gt;0,$N75*((1+'3- Datos generales'!$B$5)^(BN$3-'3- Datos generales'!$B$4))*(AG75*((1+'3- Datos generales'!$B$11)^('5-Proyección inversiones'!BN$3-'3- Datos generales'!$B$4+'8 -Datos de referencia'!$B$25))),0)</f>
        <v>0</v>
      </c>
      <c r="BO75" s="20">
        <f>IF(AH75&gt;0,$N75*((1+'3- Datos generales'!$B$5)^(BO$3-'3- Datos generales'!$B$4))*(AH75*((1+'3- Datos generales'!$B$11)^('5-Proyección inversiones'!BO$3-'3- Datos generales'!$B$4+'8 -Datos de referencia'!$B$25))),0)</f>
        <v>0</v>
      </c>
      <c r="BP75" s="20">
        <f>IF(AI75&gt;0,$N75*((1+'3- Datos generales'!$B$5)^(BP$3-'3- Datos generales'!$B$4))*(AI75*((1+'3- Datos generales'!$B$11)^('5-Proyección inversiones'!BP$3-'3- Datos generales'!$B$4+'8 -Datos de referencia'!$B$25))),0)</f>
        <v>0</v>
      </c>
      <c r="BQ75" s="20">
        <f>IF(AJ75&gt;0,$N75*((1+'3- Datos generales'!$B$5)^(BQ$3-'3- Datos generales'!$B$4))*(AJ75*((1+'3- Datos generales'!$B$11)^('5-Proyección inversiones'!BQ$3-'3- Datos generales'!$B$4+'8 -Datos de referencia'!$B$25))),0)</f>
        <v>0</v>
      </c>
      <c r="BR75" s="155">
        <f>IF(AK75&gt;0,$N75*((1+'3- Datos generales'!$B$5)^(BR$3-'3- Datos generales'!$B$4))*(AK75*((1+'3- Datos generales'!$B$11)^('5-Proyección inversiones'!BR$3-'3- Datos generales'!$B$4+'8 -Datos de referencia'!$B$25))),0)</f>
        <v>0</v>
      </c>
      <c r="BS75" s="23">
        <f>IF(AL75&gt;0,AL75*($O75*(1+'3- Datos generales'!$B$5)^(BH$3-'3- Datos generales'!$B$4)),0)</f>
        <v>0</v>
      </c>
      <c r="BT75" s="20">
        <f>IF(AM75&gt;0,AM75*($O75*(1+'3- Datos generales'!$B$5)^(BT$3-'3- Datos generales'!$B$4)),0)</f>
        <v>0</v>
      </c>
      <c r="BU75" s="20">
        <f>IF(AN75&gt;0,AN75*($O75*(1+'3- Datos generales'!$B$5)^(BU$3-'3- Datos generales'!$B$4)),0)</f>
        <v>0</v>
      </c>
      <c r="BV75" s="20">
        <f>IF(AO75&gt;0,AO75*($O75*(1+'3- Datos generales'!$B$5)^(BV$3-'3- Datos generales'!$B$4)),0)</f>
        <v>0</v>
      </c>
      <c r="BW75" s="20">
        <f>IF(AP75&gt;0,AP75*($O75*(1+'3- Datos generales'!$B$5)^(BW$3-'3- Datos generales'!$B$4)),0)</f>
        <v>0</v>
      </c>
      <c r="BX75" s="20">
        <f>IF(AQ75&gt;0,AQ75*($O75*(1+'3- Datos generales'!$B$5)^(BX$3-'3- Datos generales'!$B$4)),0)</f>
        <v>0</v>
      </c>
      <c r="BY75" s="20">
        <f>IF(AR75&gt;0,AR75*($O75*(1+'3- Datos generales'!$B$5)^(BY$3-'3- Datos generales'!$B$4)),0)</f>
        <v>0</v>
      </c>
      <c r="BZ75" s="20">
        <f>IF(AS75&gt;0,AS75*($O75*(1+'3- Datos generales'!$B$5)^(BZ$3-'3- Datos generales'!$B$4)),0)</f>
        <v>0</v>
      </c>
      <c r="CA75" s="20">
        <f>IF(AT75&gt;0,AT75*($O75*(1+'3- Datos generales'!$B$5)^(CA$3-'3- Datos generales'!$B$4)),0)</f>
        <v>0</v>
      </c>
      <c r="CB75" s="20">
        <f>IF(AU75&gt;0,AU75*($O75*(1+'3- Datos generales'!$B$5)^(CB$3-'3- Datos generales'!$B$4)),0)</f>
        <v>0</v>
      </c>
      <c r="CC75" s="155">
        <f>IF(AV75&gt;0,AV75*($O75*(1+'3- Datos generales'!$B$5)^(CC$3-'3- Datos generales'!$B$4)),0)</f>
        <v>0</v>
      </c>
    </row>
    <row r="76" spans="1:81" x14ac:dyDescent="0.25">
      <c r="A76" s="38"/>
      <c r="B76" s="14"/>
      <c r="C76" s="14">
        <f>'4-Registro de activos'!C76</f>
        <v>0</v>
      </c>
      <c r="D76" s="14">
        <f>'4-Registro de activos'!D76</f>
        <v>0</v>
      </c>
      <c r="E76" s="14">
        <f>'4-Registro de activos'!E76</f>
        <v>0</v>
      </c>
      <c r="F76" s="14">
        <f>'4-Registro de activos'!F76</f>
        <v>0</v>
      </c>
      <c r="G76" s="14">
        <f>'4-Registro de activos'!G76</f>
        <v>0</v>
      </c>
      <c r="H76" s="26">
        <f>'4-Registro de activos'!H76</f>
        <v>0</v>
      </c>
      <c r="I76" s="15" t="str">
        <f>'4-Registro de activos'!AV76</f>
        <v>n/a</v>
      </c>
      <c r="J76" s="14" t="str">
        <f>'4-Registro de activos'!AW76</f>
        <v>Bajo Riesgo</v>
      </c>
      <c r="K76" s="14" t="str">
        <f>'4-Registro de activos'!AX76</f>
        <v>n/a</v>
      </c>
      <c r="L76" s="14" t="str">
        <f>'4-Registro de activos'!AY76</f>
        <v>n/a</v>
      </c>
      <c r="M76" s="66">
        <f>IF('4-Registro de activos'!K76="Sistema no mejorado",AVERAGE('3- Datos generales'!$D$20:$D$21),0)</f>
        <v>0</v>
      </c>
      <c r="N76" s="20" t="str">
        <f>IF('4-Registro de activos'!K76="Sistema no mejorado",0,IF('4-Registro de activos'!I76="sin dato","n/a",IF('4-Registro de activos'!I76="otro","n/a",VLOOKUP('4-Registro de activos'!I76,'3- Datos generales'!$A$23:$D$24,4,0))))</f>
        <v>n/a</v>
      </c>
      <c r="O76" s="155" t="str">
        <f>IF('4-Registro de activos'!K76="Sistema no mejorado",0,IF('4-Registro de activos'!I76="sin dato","n/a",IF('4-Registro de activos'!I76="otro","n/a",VLOOKUP('4-Registro de activos'!I76,'3- Datos generales'!$A$26:$D$27,4,0))))</f>
        <v>n/a</v>
      </c>
      <c r="P76" s="22">
        <f>IF('4-Registro de activos'!$AY76="Nueva Construccion",ROUNDUP(('4-Registro de activos'!$G76*'3- Datos generales'!$B$12*(1+'3- Datos generales'!$B$11)^(P$3-'3- Datos generales'!$B$4)),0),0)</f>
        <v>0</v>
      </c>
      <c r="Q76" s="21">
        <f>IF('4-Registro de activos'!$AY76="Nueva Construccion",IF($P76&gt;0,0,ROUNDUP(('4-Registro de activos'!$G76*'3- Datos generales'!$B$12*(1+'3- Datos generales'!$B$11)^(Q$3-'3- Datos generales'!$B$4)),0)),0)</f>
        <v>0</v>
      </c>
      <c r="R76" s="21">
        <f>IF('4-Registro de activos'!$AY76="Nueva Construccion",IF($P76&gt;0,0,ROUNDUP(('4-Registro de activos'!$G76*'3- Datos generales'!$B$12*(1+'3- Datos generales'!$B$11)^(R$3-'3- Datos generales'!$B$4)),0)),0)</f>
        <v>0</v>
      </c>
      <c r="S76" s="21">
        <f>IF('4-Registro de activos'!$AY76="Nueva Construccion",IF($P76&gt;0,0,ROUNDUP(('4-Registro de activos'!$G76*'3- Datos generales'!$B$12*(1+'3- Datos generales'!$B$11)^(S$3-'3- Datos generales'!$B$4)),0)),0)</f>
        <v>0</v>
      </c>
      <c r="T76" s="21">
        <f>IF('4-Registro de activos'!$AY76="Nueva Construccion",IF($P76&gt;0,0,ROUNDUP(('4-Registro de activos'!$G76*'3- Datos generales'!$B$12*(1+'3- Datos generales'!$B$11)^(T$3-'3- Datos generales'!$B$4)),0)),0)</f>
        <v>0</v>
      </c>
      <c r="U76" s="21">
        <f>IF('4-Registro de activos'!$AY76="Nueva Construccion",IF($P76&gt;0,0,ROUNDUP(('4-Registro de activos'!$G76*'3- Datos generales'!$B$12*(1+'3- Datos generales'!$B$11)^(U$3-'3- Datos generales'!$B$4)),0)),0)</f>
        <v>0</v>
      </c>
      <c r="V76" s="21">
        <f>IF('4-Registro de activos'!$AY76="Nueva Construccion",IF($P76&gt;0,0,ROUNDUP(('4-Registro de activos'!$G76*'3- Datos generales'!$B$12*(1+'3- Datos generales'!$B$11)^(V$3-'3- Datos generales'!$B$4)),0)),0)</f>
        <v>0</v>
      </c>
      <c r="W76" s="21">
        <f>IF('4-Registro de activos'!$AY76="Nueva Construccion",IF($P76&gt;0,0,ROUNDUP(('4-Registro de activos'!$G76*'3- Datos generales'!$B$12*(1+'3- Datos generales'!$B$11)^(W$3-'3- Datos generales'!$B$4)),0)),0)</f>
        <v>0</v>
      </c>
      <c r="X76" s="21">
        <f>IF('4-Registro de activos'!$AY76="Nueva Construccion",IF($P76&gt;0,0,ROUNDUP(('4-Registro de activos'!$G76*'3- Datos generales'!$B$12*(1+'3- Datos generales'!$B$11)^(X$3-'3- Datos generales'!$B$4)),0)),0)</f>
        <v>0</v>
      </c>
      <c r="Y76" s="21">
        <f>IF('4-Registro de activos'!$AY76="Nueva Construccion",IF($P76&gt;0,0,ROUNDUP(('4-Registro de activos'!$G76*'3- Datos generales'!$B$12*(1+'3- Datos generales'!$B$11)^(Y$3-'3- Datos generales'!$B$4)),0)),0)</f>
        <v>0</v>
      </c>
      <c r="Z76" s="159">
        <f>IF('4-Registro de activos'!$AY76="Nueva Construccion",IF($P76&gt;0,0,ROUNDUP(('4-Registro de activos'!$G76*'3- Datos generales'!$B$12*(1+'3- Datos generales'!$B$11)^(Z$3-'3- Datos generales'!$B$4)),0)),0)</f>
        <v>0</v>
      </c>
      <c r="AA76" s="22">
        <f>IF('4-Registro de activos'!$AV76&lt;=(AA$3-'3- Datos generales'!$B$4),ROUNDUP(('4-Registro de activos'!$G76*'3- Datos generales'!$B$12*(1+'3- Datos generales'!$B$11)^(AA$3-'3- Datos generales'!$B$4)),0),0)</f>
        <v>0</v>
      </c>
      <c r="AB76" s="21">
        <f>IF('4-Registro de activos'!$AV76=(AB$3-'3- Datos generales'!$B$4),ROUNDUP(('4-Registro de activos'!$G76*'3- Datos generales'!$B$12*(1+'3- Datos generales'!$B$11)^(AB$3-'3- Datos generales'!$B$4)),0),0)</f>
        <v>0</v>
      </c>
      <c r="AC76" s="21">
        <f>IF('4-Registro de activos'!$AV76=(AC$3-'3- Datos generales'!$B$4),ROUNDUP(('4-Registro de activos'!$G76*'3- Datos generales'!$B$12*(1+'3- Datos generales'!$B$11)^(AC$3-'3- Datos generales'!$B$4)),0),0)</f>
        <v>0</v>
      </c>
      <c r="AD76" s="21">
        <f>IF('4-Registro de activos'!$AV76=(AD$3-'3- Datos generales'!$B$4),ROUNDUP(('4-Registro de activos'!$G76*'3- Datos generales'!$B$12*(1+'3- Datos generales'!$B$11)^(AD$3-'3- Datos generales'!$B$4)),0),0)</f>
        <v>0</v>
      </c>
      <c r="AE76" s="21">
        <f>IF('4-Registro de activos'!$AV76=(AE$3-'3- Datos generales'!$B$4),ROUNDUP(('4-Registro de activos'!$G76*'3- Datos generales'!$B$12*(1+'3- Datos generales'!$B$11)^(AE$3-'3- Datos generales'!$B$4)),0),0)</f>
        <v>0</v>
      </c>
      <c r="AF76" s="21">
        <f>IF('4-Registro de activos'!$AV76=(AF$3-'3- Datos generales'!$B$4),ROUNDUP(('4-Registro de activos'!$G76*'3- Datos generales'!$B$12*(1+'3- Datos generales'!$B$11)^(AF$3-'3- Datos generales'!$B$4)),0),0)</f>
        <v>0</v>
      </c>
      <c r="AG76" s="21">
        <f>IF('4-Registro de activos'!$AV76=(AG$3-'3- Datos generales'!$B$4),ROUNDUP(('4-Registro de activos'!$G76*'3- Datos generales'!$B$12*(1+'3- Datos generales'!$B$11)^(AG$3-'3- Datos generales'!$B$4)),0),0)</f>
        <v>0</v>
      </c>
      <c r="AH76" s="21">
        <f>IF('4-Registro de activos'!$AV76=(AH$3-'3- Datos generales'!$B$4),ROUNDUP(('4-Registro de activos'!$G76*'3- Datos generales'!$B$12*(1+'3- Datos generales'!$B$11)^(AH$3-'3- Datos generales'!$B$4)),0),0)</f>
        <v>0</v>
      </c>
      <c r="AI76" s="21">
        <f>IF('4-Registro de activos'!$AV76=(AI$3-'3- Datos generales'!$B$4),ROUNDUP(('4-Registro de activos'!$G76*'3- Datos generales'!$B$12*(1+'3- Datos generales'!$B$11)^(AI$3-'3- Datos generales'!$B$4)),0),0)</f>
        <v>0</v>
      </c>
      <c r="AJ76" s="21">
        <f>IF('4-Registro de activos'!$AV76=(AJ$3-'3- Datos generales'!$B$4),ROUNDUP(('4-Registro de activos'!$G76*'3- Datos generales'!$B$12*(1+'3- Datos generales'!$B$11)^(AJ$3-'3- Datos generales'!$B$4)),0),0)</f>
        <v>0</v>
      </c>
      <c r="AK76" s="159">
        <f>IF('4-Registro de activos'!$AV76=(AK$3-'3- Datos generales'!$B$4),ROUNDUP(('4-Registro de activos'!$G76*'3- Datos generales'!$B$12*(1+'3- Datos generales'!$B$11)^(AK$3-'3- Datos generales'!$B$4)),0),0)</f>
        <v>0</v>
      </c>
      <c r="AL76" s="22">
        <f>IF('4-Registro de activos'!$AV76&lt;=(AL$3-'3- Datos generales'!$B$4),ROUNDUP((('4-Registro de activos'!$H76*'3- Datos generales'!$B$12)*((1+'3- Datos generales'!$B$11)^(AL$3-'3- Datos generales'!$B$4+'8 -Datos de referencia'!$B$25))),0),0)</f>
        <v>0</v>
      </c>
      <c r="AM76" s="21">
        <f>IF('4-Registro de activos'!$AV76=(AM$3-'3- Datos generales'!$B$4),ROUNDUP((('4-Registro de activos'!$H76*'3- Datos generales'!$B$12)*((1+'3- Datos generales'!$B$11)^(AM$3-'3- Datos generales'!$B$4+'8 -Datos de referencia'!$B$25))),0),0)</f>
        <v>0</v>
      </c>
      <c r="AN76" s="21">
        <f>IF('4-Registro de activos'!$AV76=(AN$3-'3- Datos generales'!$B$4),ROUNDUP((('4-Registro de activos'!$H76*'3- Datos generales'!$B$12)*((1+'3- Datos generales'!$B$11)^(AN$3-'3- Datos generales'!$B$4+'8 -Datos de referencia'!$B$25))),0),0)</f>
        <v>0</v>
      </c>
      <c r="AO76" s="21">
        <f>IF('4-Registro de activos'!$AV76=(AO$3-'3- Datos generales'!$B$4),ROUNDUP((('4-Registro de activos'!$H76*'3- Datos generales'!$B$12)*((1+'3- Datos generales'!$B$11)^(AO$3-'3- Datos generales'!$B$4+'8 -Datos de referencia'!$B$25))),0),0)</f>
        <v>0</v>
      </c>
      <c r="AP76" s="21">
        <f>IF('4-Registro de activos'!$AV76=(AP$3-'3- Datos generales'!$B$4),ROUNDUP((('4-Registro de activos'!$H76*'3- Datos generales'!$B$12)*((1+'3- Datos generales'!$B$11)^(AP$3-'3- Datos generales'!$B$4+'8 -Datos de referencia'!$B$25))),0),0)</f>
        <v>0</v>
      </c>
      <c r="AQ76" s="21">
        <f>IF('4-Registro de activos'!$AV76=(AQ$3-'3- Datos generales'!$B$4),ROUNDUP((('4-Registro de activos'!$H76*'3- Datos generales'!$B$12)*((1+'3- Datos generales'!$B$11)^(AQ$3-'3- Datos generales'!$B$4+'8 -Datos de referencia'!$B$25))),0),0)</f>
        <v>0</v>
      </c>
      <c r="AR76" s="21">
        <f>IF('4-Registro de activos'!$AV76=(AR$3-'3- Datos generales'!$B$4),ROUNDUP((('4-Registro de activos'!$H76*'3- Datos generales'!$B$12)*((1+'3- Datos generales'!$B$11)^(AR$3-'3- Datos generales'!$B$4+'8 -Datos de referencia'!$B$25))),0),0)</f>
        <v>0</v>
      </c>
      <c r="AS76" s="21">
        <f>IF('4-Registro de activos'!$AV76=(AS$3-'3- Datos generales'!$B$4),ROUNDUP((('4-Registro de activos'!$H76*'3- Datos generales'!$B$12)*((1+'3- Datos generales'!$B$11)^(AS$3-'3- Datos generales'!$B$4+'8 -Datos de referencia'!$B$25))),0),0)</f>
        <v>0</v>
      </c>
      <c r="AT76" s="21">
        <f>IF('4-Registro de activos'!$AV76=(AT$3-'3- Datos generales'!$B$4),ROUNDUP((('4-Registro de activos'!$H76*'3- Datos generales'!$B$12)*((1+'3- Datos generales'!$B$11)^(AT$3-'3- Datos generales'!$B$4+'8 -Datos de referencia'!$B$25))),0),0)</f>
        <v>0</v>
      </c>
      <c r="AU76" s="21">
        <f>IF('4-Registro de activos'!$AV76=(AU$3-'3- Datos generales'!$B$4),ROUNDUP((('4-Registro de activos'!$H76*'3- Datos generales'!$B$12)*((1+'3- Datos generales'!$B$11)^(AU$3-'3- Datos generales'!$B$4+'8 -Datos de referencia'!$B$25))),0),0)</f>
        <v>0</v>
      </c>
      <c r="AV76" s="159">
        <f>IF('4-Registro de activos'!$AV76=(AV$3-'3- Datos generales'!$B$4),ROUNDUP((('4-Registro de activos'!$H76*'3- Datos generales'!$B$12)*((1+'3- Datos generales'!$B$11)^(AV$3-'3- Datos generales'!$B$4+'8 -Datos de referencia'!$B$25))),0),0)</f>
        <v>0</v>
      </c>
      <c r="AW76" s="23">
        <f>IF(P76&gt;0,($M76*(1+'3- Datos generales'!$B$5)^('5-Proyección inversiones'!AW$3-'3- Datos generales'!$B$4))*(P76*((1+'3- Datos generales'!$B$11)^(AW$3-'3- Datos generales'!$B$4+'8 -Datos de referencia'!$B$25))),0)</f>
        <v>0</v>
      </c>
      <c r="AX76" s="20">
        <f>IF(Q76&gt;0,($M76*(1+'3- Datos generales'!$B$5)^(AX$3-'3- Datos generales'!$B$4))*(Q76*((1+'3- Datos generales'!$B$11)^('5-Proyección inversiones'!AX$3-'3- Datos generales'!$B$4+'8 -Datos de referencia'!$B$25))),0)</f>
        <v>0</v>
      </c>
      <c r="AY76" s="20">
        <f>IF(R76&gt;0,($M76*(1+'3- Datos generales'!$B$5)^(AY$3-'3- Datos generales'!$B$4))*(R76*((1+'3- Datos generales'!$B$11)^('5-Proyección inversiones'!AY$3-'3- Datos generales'!$B$4+'8 -Datos de referencia'!$B$25))),0)</f>
        <v>0</v>
      </c>
      <c r="AZ76" s="20">
        <f>IF(S76&gt;0,($M76*(1+'3- Datos generales'!$B$5)^(AZ$3-'3- Datos generales'!$B$4))*(S76*((1+'3- Datos generales'!$B$11)^('5-Proyección inversiones'!AZ$3-'3- Datos generales'!$B$4+'8 -Datos de referencia'!$B$25))),0)</f>
        <v>0</v>
      </c>
      <c r="BA76" s="20">
        <f>IF(T76&gt;0,($M76*(1+'3- Datos generales'!$B$5)^(BA$3-'3- Datos generales'!$B$4))*(T76*((1+'3- Datos generales'!$B$11)^('5-Proyección inversiones'!BA$3-'3- Datos generales'!$B$4+'8 -Datos de referencia'!$B$25))),0)</f>
        <v>0</v>
      </c>
      <c r="BB76" s="20">
        <f>IF(U76&gt;0,($M76*(1+'3- Datos generales'!$B$5)^(BB$3-'3- Datos generales'!$B$4))*(U76*((1+'3- Datos generales'!$B$11)^('5-Proyección inversiones'!BB$3-'3- Datos generales'!$B$4+'8 -Datos de referencia'!$B$25))),0)</f>
        <v>0</v>
      </c>
      <c r="BC76" s="20">
        <f>IF(V76&gt;0,($M76*(1+'3- Datos generales'!$B$5)^(BC$3-'3- Datos generales'!$B$4))*(V76*((1+'3- Datos generales'!$B$11)^('5-Proyección inversiones'!BC$3-'3- Datos generales'!$B$4+'8 -Datos de referencia'!$B$25))),0)</f>
        <v>0</v>
      </c>
      <c r="BD76" s="20">
        <f>IF(W76&gt;0,($M76*(1+'3- Datos generales'!$B$5)^(BD$3-'3- Datos generales'!$B$4))*(W76*((1+'3- Datos generales'!$B$11)^('5-Proyección inversiones'!BD$3-'3- Datos generales'!$B$4+'8 -Datos de referencia'!$B$25))),0)</f>
        <v>0</v>
      </c>
      <c r="BE76" s="20">
        <f>IF(X76&gt;0,($M76*(1+'3- Datos generales'!$B$5)^(BE$3-'3- Datos generales'!$B$4))*(X76*((1+'3- Datos generales'!$B$11)^('5-Proyección inversiones'!BE$3-'3- Datos generales'!$B$4+'8 -Datos de referencia'!$B$25))),0)</f>
        <v>0</v>
      </c>
      <c r="BF76" s="20">
        <f>IF(Y76&gt;0,($M76*(1+'3- Datos generales'!$B$5)^(BF$3-'3- Datos generales'!$B$4))*(Y76*((1+'3- Datos generales'!$B$11)^('5-Proyección inversiones'!BF$3-'3- Datos generales'!$B$4+'8 -Datos de referencia'!$B$25))),0)</f>
        <v>0</v>
      </c>
      <c r="BG76" s="155">
        <f>IF(Z76&gt;0,($M76*(1+'3- Datos generales'!$B$5)^(BG$3-'3- Datos generales'!$B$4))*(Z76*((1+'3- Datos generales'!$B$11)^('5-Proyección inversiones'!BG$3-'3- Datos generales'!$B$4+'8 -Datos de referencia'!$B$25))),0)</f>
        <v>0</v>
      </c>
      <c r="BH76" s="23">
        <f>IF(AA76&gt;0,($N76*(1+'3- Datos generales'!$B$5)^(BH$3-'3- Datos generales'!$B$4))*(AA76*((1+'3- Datos generales'!$B$11)^('5-Proyección inversiones'!BH$3-'3- Datos generales'!$B$4+'8 -Datos de referencia'!$B$25))),0)</f>
        <v>0</v>
      </c>
      <c r="BI76" s="20">
        <f>IF(AB76&gt;0,$N76*((1+'3- Datos generales'!$B$5)^(BI$3-'3- Datos generales'!$B$4))*(AB76*((1+'3- Datos generales'!$B$11)^('5-Proyección inversiones'!BI$3-'3- Datos generales'!$B$4+'8 -Datos de referencia'!$B$25))),0)</f>
        <v>0</v>
      </c>
      <c r="BJ76" s="20">
        <f>IF(AC76&gt;0,$N76*((1+'3- Datos generales'!$B$5)^(BJ$3-'3- Datos generales'!$B$4))*(AC76*((1+'3- Datos generales'!$B$11)^('5-Proyección inversiones'!BJ$3-'3- Datos generales'!$B$4+'8 -Datos de referencia'!$B$25))),0)</f>
        <v>0</v>
      </c>
      <c r="BK76" s="20">
        <f>IF(AD76&gt;0,$N76*((1+'3- Datos generales'!$B$5)^(BK$3-'3- Datos generales'!$B$4))*(AD76*((1+'3- Datos generales'!$B$11)^('5-Proyección inversiones'!BK$3-'3- Datos generales'!$B$4+'8 -Datos de referencia'!$B$25))),0)</f>
        <v>0</v>
      </c>
      <c r="BL76" s="20">
        <f>IF(AE76&gt;0,$N76*((1+'3- Datos generales'!$B$5)^(BL$3-'3- Datos generales'!$B$4))*(AE76*((1+'3- Datos generales'!$B$11)^('5-Proyección inversiones'!BL$3-'3- Datos generales'!$B$4+'8 -Datos de referencia'!$B$25))),0)</f>
        <v>0</v>
      </c>
      <c r="BM76" s="20">
        <f>IF(AF76&gt;0,$N76*((1+'3- Datos generales'!$B$5)^(BM$3-'3- Datos generales'!$B$4))*(AF76*((1+'3- Datos generales'!$B$11)^('5-Proyección inversiones'!BM$3-'3- Datos generales'!$B$4+'8 -Datos de referencia'!$B$25))),0)</f>
        <v>0</v>
      </c>
      <c r="BN76" s="20">
        <f>IF(AG76&gt;0,$N76*((1+'3- Datos generales'!$B$5)^(BN$3-'3- Datos generales'!$B$4))*(AG76*((1+'3- Datos generales'!$B$11)^('5-Proyección inversiones'!BN$3-'3- Datos generales'!$B$4+'8 -Datos de referencia'!$B$25))),0)</f>
        <v>0</v>
      </c>
      <c r="BO76" s="20">
        <f>IF(AH76&gt;0,$N76*((1+'3- Datos generales'!$B$5)^(BO$3-'3- Datos generales'!$B$4))*(AH76*((1+'3- Datos generales'!$B$11)^('5-Proyección inversiones'!BO$3-'3- Datos generales'!$B$4+'8 -Datos de referencia'!$B$25))),0)</f>
        <v>0</v>
      </c>
      <c r="BP76" s="20">
        <f>IF(AI76&gt;0,$N76*((1+'3- Datos generales'!$B$5)^(BP$3-'3- Datos generales'!$B$4))*(AI76*((1+'3- Datos generales'!$B$11)^('5-Proyección inversiones'!BP$3-'3- Datos generales'!$B$4+'8 -Datos de referencia'!$B$25))),0)</f>
        <v>0</v>
      </c>
      <c r="BQ76" s="20">
        <f>IF(AJ76&gt;0,$N76*((1+'3- Datos generales'!$B$5)^(BQ$3-'3- Datos generales'!$B$4))*(AJ76*((1+'3- Datos generales'!$B$11)^('5-Proyección inversiones'!BQ$3-'3- Datos generales'!$B$4+'8 -Datos de referencia'!$B$25))),0)</f>
        <v>0</v>
      </c>
      <c r="BR76" s="155">
        <f>IF(AK76&gt;0,$N76*((1+'3- Datos generales'!$B$5)^(BR$3-'3- Datos generales'!$B$4))*(AK76*((1+'3- Datos generales'!$B$11)^('5-Proyección inversiones'!BR$3-'3- Datos generales'!$B$4+'8 -Datos de referencia'!$B$25))),0)</f>
        <v>0</v>
      </c>
      <c r="BS76" s="23">
        <f>IF(AL76&gt;0,AL76*($O76*(1+'3- Datos generales'!$B$5)^(BH$3-'3- Datos generales'!$B$4)),0)</f>
        <v>0</v>
      </c>
      <c r="BT76" s="20">
        <f>IF(AM76&gt;0,AM76*($O76*(1+'3- Datos generales'!$B$5)^(BT$3-'3- Datos generales'!$B$4)),0)</f>
        <v>0</v>
      </c>
      <c r="BU76" s="20">
        <f>IF(AN76&gt;0,AN76*($O76*(1+'3- Datos generales'!$B$5)^(BU$3-'3- Datos generales'!$B$4)),0)</f>
        <v>0</v>
      </c>
      <c r="BV76" s="20">
        <f>IF(AO76&gt;0,AO76*($O76*(1+'3- Datos generales'!$B$5)^(BV$3-'3- Datos generales'!$B$4)),0)</f>
        <v>0</v>
      </c>
      <c r="BW76" s="20">
        <f>IF(AP76&gt;0,AP76*($O76*(1+'3- Datos generales'!$B$5)^(BW$3-'3- Datos generales'!$B$4)),0)</f>
        <v>0</v>
      </c>
      <c r="BX76" s="20">
        <f>IF(AQ76&gt;0,AQ76*($O76*(1+'3- Datos generales'!$B$5)^(BX$3-'3- Datos generales'!$B$4)),0)</f>
        <v>0</v>
      </c>
      <c r="BY76" s="20">
        <f>IF(AR76&gt;0,AR76*($O76*(1+'3- Datos generales'!$B$5)^(BY$3-'3- Datos generales'!$B$4)),0)</f>
        <v>0</v>
      </c>
      <c r="BZ76" s="20">
        <f>IF(AS76&gt;0,AS76*($O76*(1+'3- Datos generales'!$B$5)^(BZ$3-'3- Datos generales'!$B$4)),0)</f>
        <v>0</v>
      </c>
      <c r="CA76" s="20">
        <f>IF(AT76&gt;0,AT76*($O76*(1+'3- Datos generales'!$B$5)^(CA$3-'3- Datos generales'!$B$4)),0)</f>
        <v>0</v>
      </c>
      <c r="CB76" s="20">
        <f>IF(AU76&gt;0,AU76*($O76*(1+'3- Datos generales'!$B$5)^(CB$3-'3- Datos generales'!$B$4)),0)</f>
        <v>0</v>
      </c>
      <c r="CC76" s="155">
        <f>IF(AV76&gt;0,AV76*($O76*(1+'3- Datos generales'!$B$5)^(CC$3-'3- Datos generales'!$B$4)),0)</f>
        <v>0</v>
      </c>
    </row>
    <row r="77" spans="1:81" x14ac:dyDescent="0.25">
      <c r="A77" s="38"/>
      <c r="B77" s="14"/>
      <c r="C77" s="14">
        <f>'4-Registro de activos'!C77</f>
        <v>0</v>
      </c>
      <c r="D77" s="14">
        <f>'4-Registro de activos'!D77</f>
        <v>0</v>
      </c>
      <c r="E77" s="14">
        <f>'4-Registro de activos'!E77</f>
        <v>0</v>
      </c>
      <c r="F77" s="14">
        <f>'4-Registro de activos'!F77</f>
        <v>0</v>
      </c>
      <c r="G77" s="14">
        <f>'4-Registro de activos'!G77</f>
        <v>0</v>
      </c>
      <c r="H77" s="26">
        <f>'4-Registro de activos'!H77</f>
        <v>0</v>
      </c>
      <c r="I77" s="15" t="str">
        <f>'4-Registro de activos'!AV77</f>
        <v>n/a</v>
      </c>
      <c r="J77" s="14" t="str">
        <f>'4-Registro de activos'!AW77</f>
        <v>Bajo Riesgo</v>
      </c>
      <c r="K77" s="14" t="str">
        <f>'4-Registro de activos'!AX77</f>
        <v>n/a</v>
      </c>
      <c r="L77" s="14" t="str">
        <f>'4-Registro de activos'!AY77</f>
        <v>n/a</v>
      </c>
      <c r="M77" s="66">
        <f>IF('4-Registro de activos'!K77="Sistema no mejorado",AVERAGE('3- Datos generales'!$D$20:$D$21),0)</f>
        <v>0</v>
      </c>
      <c r="N77" s="20" t="str">
        <f>IF('4-Registro de activos'!K77="Sistema no mejorado",0,IF('4-Registro de activos'!I77="sin dato","n/a",IF('4-Registro de activos'!I77="otro","n/a",VLOOKUP('4-Registro de activos'!I77,'3- Datos generales'!$A$23:$D$24,4,0))))</f>
        <v>n/a</v>
      </c>
      <c r="O77" s="155" t="str">
        <f>IF('4-Registro de activos'!K77="Sistema no mejorado",0,IF('4-Registro de activos'!I77="sin dato","n/a",IF('4-Registro de activos'!I77="otro","n/a",VLOOKUP('4-Registro de activos'!I77,'3- Datos generales'!$A$26:$D$27,4,0))))</f>
        <v>n/a</v>
      </c>
      <c r="P77" s="22">
        <f>IF('4-Registro de activos'!$AY77="Nueva Construccion",ROUNDUP(('4-Registro de activos'!$G77*'3- Datos generales'!$B$12*(1+'3- Datos generales'!$B$11)^(P$3-'3- Datos generales'!$B$4)),0),0)</f>
        <v>0</v>
      </c>
      <c r="Q77" s="21">
        <f>IF('4-Registro de activos'!$AY77="Nueva Construccion",IF($P77&gt;0,0,ROUNDUP(('4-Registro de activos'!$G77*'3- Datos generales'!$B$12*(1+'3- Datos generales'!$B$11)^(Q$3-'3- Datos generales'!$B$4)),0)),0)</f>
        <v>0</v>
      </c>
      <c r="R77" s="21">
        <f>IF('4-Registro de activos'!$AY77="Nueva Construccion",IF($P77&gt;0,0,ROUNDUP(('4-Registro de activos'!$G77*'3- Datos generales'!$B$12*(1+'3- Datos generales'!$B$11)^(R$3-'3- Datos generales'!$B$4)),0)),0)</f>
        <v>0</v>
      </c>
      <c r="S77" s="21">
        <f>IF('4-Registro de activos'!$AY77="Nueva Construccion",IF($P77&gt;0,0,ROUNDUP(('4-Registro de activos'!$G77*'3- Datos generales'!$B$12*(1+'3- Datos generales'!$B$11)^(S$3-'3- Datos generales'!$B$4)),0)),0)</f>
        <v>0</v>
      </c>
      <c r="T77" s="21">
        <f>IF('4-Registro de activos'!$AY77="Nueva Construccion",IF($P77&gt;0,0,ROUNDUP(('4-Registro de activos'!$G77*'3- Datos generales'!$B$12*(1+'3- Datos generales'!$B$11)^(T$3-'3- Datos generales'!$B$4)),0)),0)</f>
        <v>0</v>
      </c>
      <c r="U77" s="21">
        <f>IF('4-Registro de activos'!$AY77="Nueva Construccion",IF($P77&gt;0,0,ROUNDUP(('4-Registro de activos'!$G77*'3- Datos generales'!$B$12*(1+'3- Datos generales'!$B$11)^(U$3-'3- Datos generales'!$B$4)),0)),0)</f>
        <v>0</v>
      </c>
      <c r="V77" s="21">
        <f>IF('4-Registro de activos'!$AY77="Nueva Construccion",IF($P77&gt;0,0,ROUNDUP(('4-Registro de activos'!$G77*'3- Datos generales'!$B$12*(1+'3- Datos generales'!$B$11)^(V$3-'3- Datos generales'!$B$4)),0)),0)</f>
        <v>0</v>
      </c>
      <c r="W77" s="21">
        <f>IF('4-Registro de activos'!$AY77="Nueva Construccion",IF($P77&gt;0,0,ROUNDUP(('4-Registro de activos'!$G77*'3- Datos generales'!$B$12*(1+'3- Datos generales'!$B$11)^(W$3-'3- Datos generales'!$B$4)),0)),0)</f>
        <v>0</v>
      </c>
      <c r="X77" s="21">
        <f>IF('4-Registro de activos'!$AY77="Nueva Construccion",IF($P77&gt;0,0,ROUNDUP(('4-Registro de activos'!$G77*'3- Datos generales'!$B$12*(1+'3- Datos generales'!$B$11)^(X$3-'3- Datos generales'!$B$4)),0)),0)</f>
        <v>0</v>
      </c>
      <c r="Y77" s="21">
        <f>IF('4-Registro de activos'!$AY77="Nueva Construccion",IF($P77&gt;0,0,ROUNDUP(('4-Registro de activos'!$G77*'3- Datos generales'!$B$12*(1+'3- Datos generales'!$B$11)^(Y$3-'3- Datos generales'!$B$4)),0)),0)</f>
        <v>0</v>
      </c>
      <c r="Z77" s="159">
        <f>IF('4-Registro de activos'!$AY77="Nueva Construccion",IF($P77&gt;0,0,ROUNDUP(('4-Registro de activos'!$G77*'3- Datos generales'!$B$12*(1+'3- Datos generales'!$B$11)^(Z$3-'3- Datos generales'!$B$4)),0)),0)</f>
        <v>0</v>
      </c>
      <c r="AA77" s="22">
        <f>IF('4-Registro de activos'!$AV77&lt;=(AA$3-'3- Datos generales'!$B$4),ROUNDUP(('4-Registro de activos'!$G77*'3- Datos generales'!$B$12*(1+'3- Datos generales'!$B$11)^(AA$3-'3- Datos generales'!$B$4)),0),0)</f>
        <v>0</v>
      </c>
      <c r="AB77" s="21">
        <f>IF('4-Registro de activos'!$AV77=(AB$3-'3- Datos generales'!$B$4),ROUNDUP(('4-Registro de activos'!$G77*'3- Datos generales'!$B$12*(1+'3- Datos generales'!$B$11)^(AB$3-'3- Datos generales'!$B$4)),0),0)</f>
        <v>0</v>
      </c>
      <c r="AC77" s="21">
        <f>IF('4-Registro de activos'!$AV77=(AC$3-'3- Datos generales'!$B$4),ROUNDUP(('4-Registro de activos'!$G77*'3- Datos generales'!$B$12*(1+'3- Datos generales'!$B$11)^(AC$3-'3- Datos generales'!$B$4)),0),0)</f>
        <v>0</v>
      </c>
      <c r="AD77" s="21">
        <f>IF('4-Registro de activos'!$AV77=(AD$3-'3- Datos generales'!$B$4),ROUNDUP(('4-Registro de activos'!$G77*'3- Datos generales'!$B$12*(1+'3- Datos generales'!$B$11)^(AD$3-'3- Datos generales'!$B$4)),0),0)</f>
        <v>0</v>
      </c>
      <c r="AE77" s="21">
        <f>IF('4-Registro de activos'!$AV77=(AE$3-'3- Datos generales'!$B$4),ROUNDUP(('4-Registro de activos'!$G77*'3- Datos generales'!$B$12*(1+'3- Datos generales'!$B$11)^(AE$3-'3- Datos generales'!$B$4)),0),0)</f>
        <v>0</v>
      </c>
      <c r="AF77" s="21">
        <f>IF('4-Registro de activos'!$AV77=(AF$3-'3- Datos generales'!$B$4),ROUNDUP(('4-Registro de activos'!$G77*'3- Datos generales'!$B$12*(1+'3- Datos generales'!$B$11)^(AF$3-'3- Datos generales'!$B$4)),0),0)</f>
        <v>0</v>
      </c>
      <c r="AG77" s="21">
        <f>IF('4-Registro de activos'!$AV77=(AG$3-'3- Datos generales'!$B$4),ROUNDUP(('4-Registro de activos'!$G77*'3- Datos generales'!$B$12*(1+'3- Datos generales'!$B$11)^(AG$3-'3- Datos generales'!$B$4)),0),0)</f>
        <v>0</v>
      </c>
      <c r="AH77" s="21">
        <f>IF('4-Registro de activos'!$AV77=(AH$3-'3- Datos generales'!$B$4),ROUNDUP(('4-Registro de activos'!$G77*'3- Datos generales'!$B$12*(1+'3- Datos generales'!$B$11)^(AH$3-'3- Datos generales'!$B$4)),0),0)</f>
        <v>0</v>
      </c>
      <c r="AI77" s="21">
        <f>IF('4-Registro de activos'!$AV77=(AI$3-'3- Datos generales'!$B$4),ROUNDUP(('4-Registro de activos'!$G77*'3- Datos generales'!$B$12*(1+'3- Datos generales'!$B$11)^(AI$3-'3- Datos generales'!$B$4)),0),0)</f>
        <v>0</v>
      </c>
      <c r="AJ77" s="21">
        <f>IF('4-Registro de activos'!$AV77=(AJ$3-'3- Datos generales'!$B$4),ROUNDUP(('4-Registro de activos'!$G77*'3- Datos generales'!$B$12*(1+'3- Datos generales'!$B$11)^(AJ$3-'3- Datos generales'!$B$4)),0),0)</f>
        <v>0</v>
      </c>
      <c r="AK77" s="159">
        <f>IF('4-Registro de activos'!$AV77=(AK$3-'3- Datos generales'!$B$4),ROUNDUP(('4-Registro de activos'!$G77*'3- Datos generales'!$B$12*(1+'3- Datos generales'!$B$11)^(AK$3-'3- Datos generales'!$B$4)),0),0)</f>
        <v>0</v>
      </c>
      <c r="AL77" s="22">
        <f>IF('4-Registro de activos'!$AV77&lt;=(AL$3-'3- Datos generales'!$B$4),ROUNDUP((('4-Registro de activos'!$H77*'3- Datos generales'!$B$12)*((1+'3- Datos generales'!$B$11)^(AL$3-'3- Datos generales'!$B$4+'8 -Datos de referencia'!$B$25))),0),0)</f>
        <v>0</v>
      </c>
      <c r="AM77" s="21">
        <f>IF('4-Registro de activos'!$AV77=(AM$3-'3- Datos generales'!$B$4),ROUNDUP((('4-Registro de activos'!$H77*'3- Datos generales'!$B$12)*((1+'3- Datos generales'!$B$11)^(AM$3-'3- Datos generales'!$B$4+'8 -Datos de referencia'!$B$25))),0),0)</f>
        <v>0</v>
      </c>
      <c r="AN77" s="21">
        <f>IF('4-Registro de activos'!$AV77=(AN$3-'3- Datos generales'!$B$4),ROUNDUP((('4-Registro de activos'!$H77*'3- Datos generales'!$B$12)*((1+'3- Datos generales'!$B$11)^(AN$3-'3- Datos generales'!$B$4+'8 -Datos de referencia'!$B$25))),0),0)</f>
        <v>0</v>
      </c>
      <c r="AO77" s="21">
        <f>IF('4-Registro de activos'!$AV77=(AO$3-'3- Datos generales'!$B$4),ROUNDUP((('4-Registro de activos'!$H77*'3- Datos generales'!$B$12)*((1+'3- Datos generales'!$B$11)^(AO$3-'3- Datos generales'!$B$4+'8 -Datos de referencia'!$B$25))),0),0)</f>
        <v>0</v>
      </c>
      <c r="AP77" s="21">
        <f>IF('4-Registro de activos'!$AV77=(AP$3-'3- Datos generales'!$B$4),ROUNDUP((('4-Registro de activos'!$H77*'3- Datos generales'!$B$12)*((1+'3- Datos generales'!$B$11)^(AP$3-'3- Datos generales'!$B$4+'8 -Datos de referencia'!$B$25))),0),0)</f>
        <v>0</v>
      </c>
      <c r="AQ77" s="21">
        <f>IF('4-Registro de activos'!$AV77=(AQ$3-'3- Datos generales'!$B$4),ROUNDUP((('4-Registro de activos'!$H77*'3- Datos generales'!$B$12)*((1+'3- Datos generales'!$B$11)^(AQ$3-'3- Datos generales'!$B$4+'8 -Datos de referencia'!$B$25))),0),0)</f>
        <v>0</v>
      </c>
      <c r="AR77" s="21">
        <f>IF('4-Registro de activos'!$AV77=(AR$3-'3- Datos generales'!$B$4),ROUNDUP((('4-Registro de activos'!$H77*'3- Datos generales'!$B$12)*((1+'3- Datos generales'!$B$11)^(AR$3-'3- Datos generales'!$B$4+'8 -Datos de referencia'!$B$25))),0),0)</f>
        <v>0</v>
      </c>
      <c r="AS77" s="21">
        <f>IF('4-Registro de activos'!$AV77=(AS$3-'3- Datos generales'!$B$4),ROUNDUP((('4-Registro de activos'!$H77*'3- Datos generales'!$B$12)*((1+'3- Datos generales'!$B$11)^(AS$3-'3- Datos generales'!$B$4+'8 -Datos de referencia'!$B$25))),0),0)</f>
        <v>0</v>
      </c>
      <c r="AT77" s="21">
        <f>IF('4-Registro de activos'!$AV77=(AT$3-'3- Datos generales'!$B$4),ROUNDUP((('4-Registro de activos'!$H77*'3- Datos generales'!$B$12)*((1+'3- Datos generales'!$B$11)^(AT$3-'3- Datos generales'!$B$4+'8 -Datos de referencia'!$B$25))),0),0)</f>
        <v>0</v>
      </c>
      <c r="AU77" s="21">
        <f>IF('4-Registro de activos'!$AV77=(AU$3-'3- Datos generales'!$B$4),ROUNDUP((('4-Registro de activos'!$H77*'3- Datos generales'!$B$12)*((1+'3- Datos generales'!$B$11)^(AU$3-'3- Datos generales'!$B$4+'8 -Datos de referencia'!$B$25))),0),0)</f>
        <v>0</v>
      </c>
      <c r="AV77" s="159">
        <f>IF('4-Registro de activos'!$AV77=(AV$3-'3- Datos generales'!$B$4),ROUNDUP((('4-Registro de activos'!$H77*'3- Datos generales'!$B$12)*((1+'3- Datos generales'!$B$11)^(AV$3-'3- Datos generales'!$B$4+'8 -Datos de referencia'!$B$25))),0),0)</f>
        <v>0</v>
      </c>
      <c r="AW77" s="23">
        <f>IF(P77&gt;0,($M77*(1+'3- Datos generales'!$B$5)^('5-Proyección inversiones'!AW$3-'3- Datos generales'!$B$4))*(P77*((1+'3- Datos generales'!$B$11)^(AW$3-'3- Datos generales'!$B$4+'8 -Datos de referencia'!$B$25))),0)</f>
        <v>0</v>
      </c>
      <c r="AX77" s="20">
        <f>IF(Q77&gt;0,($M77*(1+'3- Datos generales'!$B$5)^(AX$3-'3- Datos generales'!$B$4))*(Q77*((1+'3- Datos generales'!$B$11)^('5-Proyección inversiones'!AX$3-'3- Datos generales'!$B$4+'8 -Datos de referencia'!$B$25))),0)</f>
        <v>0</v>
      </c>
      <c r="AY77" s="20">
        <f>IF(R77&gt;0,($M77*(1+'3- Datos generales'!$B$5)^(AY$3-'3- Datos generales'!$B$4))*(R77*((1+'3- Datos generales'!$B$11)^('5-Proyección inversiones'!AY$3-'3- Datos generales'!$B$4+'8 -Datos de referencia'!$B$25))),0)</f>
        <v>0</v>
      </c>
      <c r="AZ77" s="20">
        <f>IF(S77&gt;0,($M77*(1+'3- Datos generales'!$B$5)^(AZ$3-'3- Datos generales'!$B$4))*(S77*((1+'3- Datos generales'!$B$11)^('5-Proyección inversiones'!AZ$3-'3- Datos generales'!$B$4+'8 -Datos de referencia'!$B$25))),0)</f>
        <v>0</v>
      </c>
      <c r="BA77" s="20">
        <f>IF(T77&gt;0,($M77*(1+'3- Datos generales'!$B$5)^(BA$3-'3- Datos generales'!$B$4))*(T77*((1+'3- Datos generales'!$B$11)^('5-Proyección inversiones'!BA$3-'3- Datos generales'!$B$4+'8 -Datos de referencia'!$B$25))),0)</f>
        <v>0</v>
      </c>
      <c r="BB77" s="20">
        <f>IF(U77&gt;0,($M77*(1+'3- Datos generales'!$B$5)^(BB$3-'3- Datos generales'!$B$4))*(U77*((1+'3- Datos generales'!$B$11)^('5-Proyección inversiones'!BB$3-'3- Datos generales'!$B$4+'8 -Datos de referencia'!$B$25))),0)</f>
        <v>0</v>
      </c>
      <c r="BC77" s="20">
        <f>IF(V77&gt;0,($M77*(1+'3- Datos generales'!$B$5)^(BC$3-'3- Datos generales'!$B$4))*(V77*((1+'3- Datos generales'!$B$11)^('5-Proyección inversiones'!BC$3-'3- Datos generales'!$B$4+'8 -Datos de referencia'!$B$25))),0)</f>
        <v>0</v>
      </c>
      <c r="BD77" s="20">
        <f>IF(W77&gt;0,($M77*(1+'3- Datos generales'!$B$5)^(BD$3-'3- Datos generales'!$B$4))*(W77*((1+'3- Datos generales'!$B$11)^('5-Proyección inversiones'!BD$3-'3- Datos generales'!$B$4+'8 -Datos de referencia'!$B$25))),0)</f>
        <v>0</v>
      </c>
      <c r="BE77" s="20">
        <f>IF(X77&gt;0,($M77*(1+'3- Datos generales'!$B$5)^(BE$3-'3- Datos generales'!$B$4))*(X77*((1+'3- Datos generales'!$B$11)^('5-Proyección inversiones'!BE$3-'3- Datos generales'!$B$4+'8 -Datos de referencia'!$B$25))),0)</f>
        <v>0</v>
      </c>
      <c r="BF77" s="20">
        <f>IF(Y77&gt;0,($M77*(1+'3- Datos generales'!$B$5)^(BF$3-'3- Datos generales'!$B$4))*(Y77*((1+'3- Datos generales'!$B$11)^('5-Proyección inversiones'!BF$3-'3- Datos generales'!$B$4+'8 -Datos de referencia'!$B$25))),0)</f>
        <v>0</v>
      </c>
      <c r="BG77" s="155">
        <f>IF(Z77&gt;0,($M77*(1+'3- Datos generales'!$B$5)^(BG$3-'3- Datos generales'!$B$4))*(Z77*((1+'3- Datos generales'!$B$11)^('5-Proyección inversiones'!BG$3-'3- Datos generales'!$B$4+'8 -Datos de referencia'!$B$25))),0)</f>
        <v>0</v>
      </c>
      <c r="BH77" s="23">
        <f>IF(AA77&gt;0,($N77*(1+'3- Datos generales'!$B$5)^(BH$3-'3- Datos generales'!$B$4))*(AA77*((1+'3- Datos generales'!$B$11)^('5-Proyección inversiones'!BH$3-'3- Datos generales'!$B$4+'8 -Datos de referencia'!$B$25))),0)</f>
        <v>0</v>
      </c>
      <c r="BI77" s="20">
        <f>IF(AB77&gt;0,$N77*((1+'3- Datos generales'!$B$5)^(BI$3-'3- Datos generales'!$B$4))*(AB77*((1+'3- Datos generales'!$B$11)^('5-Proyección inversiones'!BI$3-'3- Datos generales'!$B$4+'8 -Datos de referencia'!$B$25))),0)</f>
        <v>0</v>
      </c>
      <c r="BJ77" s="20">
        <f>IF(AC77&gt;0,$N77*((1+'3- Datos generales'!$B$5)^(BJ$3-'3- Datos generales'!$B$4))*(AC77*((1+'3- Datos generales'!$B$11)^('5-Proyección inversiones'!BJ$3-'3- Datos generales'!$B$4+'8 -Datos de referencia'!$B$25))),0)</f>
        <v>0</v>
      </c>
      <c r="BK77" s="20">
        <f>IF(AD77&gt;0,$N77*((1+'3- Datos generales'!$B$5)^(BK$3-'3- Datos generales'!$B$4))*(AD77*((1+'3- Datos generales'!$B$11)^('5-Proyección inversiones'!BK$3-'3- Datos generales'!$B$4+'8 -Datos de referencia'!$B$25))),0)</f>
        <v>0</v>
      </c>
      <c r="BL77" s="20">
        <f>IF(AE77&gt;0,$N77*((1+'3- Datos generales'!$B$5)^(BL$3-'3- Datos generales'!$B$4))*(AE77*((1+'3- Datos generales'!$B$11)^('5-Proyección inversiones'!BL$3-'3- Datos generales'!$B$4+'8 -Datos de referencia'!$B$25))),0)</f>
        <v>0</v>
      </c>
      <c r="BM77" s="20">
        <f>IF(AF77&gt;0,$N77*((1+'3- Datos generales'!$B$5)^(BM$3-'3- Datos generales'!$B$4))*(AF77*((1+'3- Datos generales'!$B$11)^('5-Proyección inversiones'!BM$3-'3- Datos generales'!$B$4+'8 -Datos de referencia'!$B$25))),0)</f>
        <v>0</v>
      </c>
      <c r="BN77" s="20">
        <f>IF(AG77&gt;0,$N77*((1+'3- Datos generales'!$B$5)^(BN$3-'3- Datos generales'!$B$4))*(AG77*((1+'3- Datos generales'!$B$11)^('5-Proyección inversiones'!BN$3-'3- Datos generales'!$B$4+'8 -Datos de referencia'!$B$25))),0)</f>
        <v>0</v>
      </c>
      <c r="BO77" s="20">
        <f>IF(AH77&gt;0,$N77*((1+'3- Datos generales'!$B$5)^(BO$3-'3- Datos generales'!$B$4))*(AH77*((1+'3- Datos generales'!$B$11)^('5-Proyección inversiones'!BO$3-'3- Datos generales'!$B$4+'8 -Datos de referencia'!$B$25))),0)</f>
        <v>0</v>
      </c>
      <c r="BP77" s="20">
        <f>IF(AI77&gt;0,$N77*((1+'3- Datos generales'!$B$5)^(BP$3-'3- Datos generales'!$B$4))*(AI77*((1+'3- Datos generales'!$B$11)^('5-Proyección inversiones'!BP$3-'3- Datos generales'!$B$4+'8 -Datos de referencia'!$B$25))),0)</f>
        <v>0</v>
      </c>
      <c r="BQ77" s="20">
        <f>IF(AJ77&gt;0,$N77*((1+'3- Datos generales'!$B$5)^(BQ$3-'3- Datos generales'!$B$4))*(AJ77*((1+'3- Datos generales'!$B$11)^('5-Proyección inversiones'!BQ$3-'3- Datos generales'!$B$4+'8 -Datos de referencia'!$B$25))),0)</f>
        <v>0</v>
      </c>
      <c r="BR77" s="155">
        <f>IF(AK77&gt;0,$N77*((1+'3- Datos generales'!$B$5)^(BR$3-'3- Datos generales'!$B$4))*(AK77*((1+'3- Datos generales'!$B$11)^('5-Proyección inversiones'!BR$3-'3- Datos generales'!$B$4+'8 -Datos de referencia'!$B$25))),0)</f>
        <v>0</v>
      </c>
      <c r="BS77" s="23">
        <f>IF(AL77&gt;0,AL77*($O77*(1+'3- Datos generales'!$B$5)^(BH$3-'3- Datos generales'!$B$4)),0)</f>
        <v>0</v>
      </c>
      <c r="BT77" s="20">
        <f>IF(AM77&gt;0,AM77*($O77*(1+'3- Datos generales'!$B$5)^(BT$3-'3- Datos generales'!$B$4)),0)</f>
        <v>0</v>
      </c>
      <c r="BU77" s="20">
        <f>IF(AN77&gt;0,AN77*($O77*(1+'3- Datos generales'!$B$5)^(BU$3-'3- Datos generales'!$B$4)),0)</f>
        <v>0</v>
      </c>
      <c r="BV77" s="20">
        <f>IF(AO77&gt;0,AO77*($O77*(1+'3- Datos generales'!$B$5)^(BV$3-'3- Datos generales'!$B$4)),0)</f>
        <v>0</v>
      </c>
      <c r="BW77" s="20">
        <f>IF(AP77&gt;0,AP77*($O77*(1+'3- Datos generales'!$B$5)^(BW$3-'3- Datos generales'!$B$4)),0)</f>
        <v>0</v>
      </c>
      <c r="BX77" s="20">
        <f>IF(AQ77&gt;0,AQ77*($O77*(1+'3- Datos generales'!$B$5)^(BX$3-'3- Datos generales'!$B$4)),0)</f>
        <v>0</v>
      </c>
      <c r="BY77" s="20">
        <f>IF(AR77&gt;0,AR77*($O77*(1+'3- Datos generales'!$B$5)^(BY$3-'3- Datos generales'!$B$4)),0)</f>
        <v>0</v>
      </c>
      <c r="BZ77" s="20">
        <f>IF(AS77&gt;0,AS77*($O77*(1+'3- Datos generales'!$B$5)^(BZ$3-'3- Datos generales'!$B$4)),0)</f>
        <v>0</v>
      </c>
      <c r="CA77" s="20">
        <f>IF(AT77&gt;0,AT77*($O77*(1+'3- Datos generales'!$B$5)^(CA$3-'3- Datos generales'!$B$4)),0)</f>
        <v>0</v>
      </c>
      <c r="CB77" s="20">
        <f>IF(AU77&gt;0,AU77*($O77*(1+'3- Datos generales'!$B$5)^(CB$3-'3- Datos generales'!$B$4)),0)</f>
        <v>0</v>
      </c>
      <c r="CC77" s="155">
        <f>IF(AV77&gt;0,AV77*($O77*(1+'3- Datos generales'!$B$5)^(CC$3-'3- Datos generales'!$B$4)),0)</f>
        <v>0</v>
      </c>
    </row>
    <row r="78" spans="1:81" x14ac:dyDescent="0.25">
      <c r="A78" s="38"/>
      <c r="B78" s="14"/>
      <c r="C78" s="14">
        <f>'4-Registro de activos'!C78</f>
        <v>0</v>
      </c>
      <c r="D78" s="14">
        <f>'4-Registro de activos'!D78</f>
        <v>0</v>
      </c>
      <c r="E78" s="14">
        <f>'4-Registro de activos'!E78</f>
        <v>0</v>
      </c>
      <c r="F78" s="14">
        <f>'4-Registro de activos'!F78</f>
        <v>0</v>
      </c>
      <c r="G78" s="14">
        <f>'4-Registro de activos'!G78</f>
        <v>0</v>
      </c>
      <c r="H78" s="26">
        <f>'4-Registro de activos'!H78</f>
        <v>0</v>
      </c>
      <c r="I78" s="15" t="str">
        <f>'4-Registro de activos'!AV78</f>
        <v>n/a</v>
      </c>
      <c r="J78" s="14" t="str">
        <f>'4-Registro de activos'!AW78</f>
        <v>Bajo Riesgo</v>
      </c>
      <c r="K78" s="14" t="str">
        <f>'4-Registro de activos'!AX78</f>
        <v>n/a</v>
      </c>
      <c r="L78" s="14" t="str">
        <f>'4-Registro de activos'!AY78</f>
        <v>n/a</v>
      </c>
      <c r="M78" s="66">
        <f>IF('4-Registro de activos'!K78="Sistema no mejorado",AVERAGE('3- Datos generales'!$D$20:$D$21),0)</f>
        <v>0</v>
      </c>
      <c r="N78" s="20" t="str">
        <f>IF('4-Registro de activos'!K78="Sistema no mejorado",0,IF('4-Registro de activos'!I78="sin dato","n/a",IF('4-Registro de activos'!I78="otro","n/a",VLOOKUP('4-Registro de activos'!I78,'3- Datos generales'!$A$23:$D$24,4,0))))</f>
        <v>n/a</v>
      </c>
      <c r="O78" s="155" t="str">
        <f>IF('4-Registro de activos'!K78="Sistema no mejorado",0,IF('4-Registro de activos'!I78="sin dato","n/a",IF('4-Registro de activos'!I78="otro","n/a",VLOOKUP('4-Registro de activos'!I78,'3- Datos generales'!$A$26:$D$27,4,0))))</f>
        <v>n/a</v>
      </c>
      <c r="P78" s="22">
        <f>IF('4-Registro de activos'!$AY78="Nueva Construccion",ROUNDUP(('4-Registro de activos'!$G78*'3- Datos generales'!$B$12*(1+'3- Datos generales'!$B$11)^(P$3-'3- Datos generales'!$B$4)),0),0)</f>
        <v>0</v>
      </c>
      <c r="Q78" s="21">
        <f>IF('4-Registro de activos'!$AY78="Nueva Construccion",IF($P78&gt;0,0,ROUNDUP(('4-Registro de activos'!$G78*'3- Datos generales'!$B$12*(1+'3- Datos generales'!$B$11)^(Q$3-'3- Datos generales'!$B$4)),0)),0)</f>
        <v>0</v>
      </c>
      <c r="R78" s="21">
        <f>IF('4-Registro de activos'!$AY78="Nueva Construccion",IF($P78&gt;0,0,ROUNDUP(('4-Registro de activos'!$G78*'3- Datos generales'!$B$12*(1+'3- Datos generales'!$B$11)^(R$3-'3- Datos generales'!$B$4)),0)),0)</f>
        <v>0</v>
      </c>
      <c r="S78" s="21">
        <f>IF('4-Registro de activos'!$AY78="Nueva Construccion",IF($P78&gt;0,0,ROUNDUP(('4-Registro de activos'!$G78*'3- Datos generales'!$B$12*(1+'3- Datos generales'!$B$11)^(S$3-'3- Datos generales'!$B$4)),0)),0)</f>
        <v>0</v>
      </c>
      <c r="T78" s="21">
        <f>IF('4-Registro de activos'!$AY78="Nueva Construccion",IF($P78&gt;0,0,ROUNDUP(('4-Registro de activos'!$G78*'3- Datos generales'!$B$12*(1+'3- Datos generales'!$B$11)^(T$3-'3- Datos generales'!$B$4)),0)),0)</f>
        <v>0</v>
      </c>
      <c r="U78" s="21">
        <f>IF('4-Registro de activos'!$AY78="Nueva Construccion",IF($P78&gt;0,0,ROUNDUP(('4-Registro de activos'!$G78*'3- Datos generales'!$B$12*(1+'3- Datos generales'!$B$11)^(U$3-'3- Datos generales'!$B$4)),0)),0)</f>
        <v>0</v>
      </c>
      <c r="V78" s="21">
        <f>IF('4-Registro de activos'!$AY78="Nueva Construccion",IF($P78&gt;0,0,ROUNDUP(('4-Registro de activos'!$G78*'3- Datos generales'!$B$12*(1+'3- Datos generales'!$B$11)^(V$3-'3- Datos generales'!$B$4)),0)),0)</f>
        <v>0</v>
      </c>
      <c r="W78" s="21">
        <f>IF('4-Registro de activos'!$AY78="Nueva Construccion",IF($P78&gt;0,0,ROUNDUP(('4-Registro de activos'!$G78*'3- Datos generales'!$B$12*(1+'3- Datos generales'!$B$11)^(W$3-'3- Datos generales'!$B$4)),0)),0)</f>
        <v>0</v>
      </c>
      <c r="X78" s="21">
        <f>IF('4-Registro de activos'!$AY78="Nueva Construccion",IF($P78&gt;0,0,ROUNDUP(('4-Registro de activos'!$G78*'3- Datos generales'!$B$12*(1+'3- Datos generales'!$B$11)^(X$3-'3- Datos generales'!$B$4)),0)),0)</f>
        <v>0</v>
      </c>
      <c r="Y78" s="21">
        <f>IF('4-Registro de activos'!$AY78="Nueva Construccion",IF($P78&gt;0,0,ROUNDUP(('4-Registro de activos'!$G78*'3- Datos generales'!$B$12*(1+'3- Datos generales'!$B$11)^(Y$3-'3- Datos generales'!$B$4)),0)),0)</f>
        <v>0</v>
      </c>
      <c r="Z78" s="159">
        <f>IF('4-Registro de activos'!$AY78="Nueva Construccion",IF($P78&gt;0,0,ROUNDUP(('4-Registro de activos'!$G78*'3- Datos generales'!$B$12*(1+'3- Datos generales'!$B$11)^(Z$3-'3- Datos generales'!$B$4)),0)),0)</f>
        <v>0</v>
      </c>
      <c r="AA78" s="22">
        <f>IF('4-Registro de activos'!$AV78&lt;=(AA$3-'3- Datos generales'!$B$4),ROUNDUP(('4-Registro de activos'!$G78*'3- Datos generales'!$B$12*(1+'3- Datos generales'!$B$11)^(AA$3-'3- Datos generales'!$B$4)),0),0)</f>
        <v>0</v>
      </c>
      <c r="AB78" s="21">
        <f>IF('4-Registro de activos'!$AV78=(AB$3-'3- Datos generales'!$B$4),ROUNDUP(('4-Registro de activos'!$G78*'3- Datos generales'!$B$12*(1+'3- Datos generales'!$B$11)^(AB$3-'3- Datos generales'!$B$4)),0),0)</f>
        <v>0</v>
      </c>
      <c r="AC78" s="21">
        <f>IF('4-Registro de activos'!$AV78=(AC$3-'3- Datos generales'!$B$4),ROUNDUP(('4-Registro de activos'!$G78*'3- Datos generales'!$B$12*(1+'3- Datos generales'!$B$11)^(AC$3-'3- Datos generales'!$B$4)),0),0)</f>
        <v>0</v>
      </c>
      <c r="AD78" s="21">
        <f>IF('4-Registro de activos'!$AV78=(AD$3-'3- Datos generales'!$B$4),ROUNDUP(('4-Registro de activos'!$G78*'3- Datos generales'!$B$12*(1+'3- Datos generales'!$B$11)^(AD$3-'3- Datos generales'!$B$4)),0),0)</f>
        <v>0</v>
      </c>
      <c r="AE78" s="21">
        <f>IF('4-Registro de activos'!$AV78=(AE$3-'3- Datos generales'!$B$4),ROUNDUP(('4-Registro de activos'!$G78*'3- Datos generales'!$B$12*(1+'3- Datos generales'!$B$11)^(AE$3-'3- Datos generales'!$B$4)),0),0)</f>
        <v>0</v>
      </c>
      <c r="AF78" s="21">
        <f>IF('4-Registro de activos'!$AV78=(AF$3-'3- Datos generales'!$B$4),ROUNDUP(('4-Registro de activos'!$G78*'3- Datos generales'!$B$12*(1+'3- Datos generales'!$B$11)^(AF$3-'3- Datos generales'!$B$4)),0),0)</f>
        <v>0</v>
      </c>
      <c r="AG78" s="21">
        <f>IF('4-Registro de activos'!$AV78=(AG$3-'3- Datos generales'!$B$4),ROUNDUP(('4-Registro de activos'!$G78*'3- Datos generales'!$B$12*(1+'3- Datos generales'!$B$11)^(AG$3-'3- Datos generales'!$B$4)),0),0)</f>
        <v>0</v>
      </c>
      <c r="AH78" s="21">
        <f>IF('4-Registro de activos'!$AV78=(AH$3-'3- Datos generales'!$B$4),ROUNDUP(('4-Registro de activos'!$G78*'3- Datos generales'!$B$12*(1+'3- Datos generales'!$B$11)^(AH$3-'3- Datos generales'!$B$4)),0),0)</f>
        <v>0</v>
      </c>
      <c r="AI78" s="21">
        <f>IF('4-Registro de activos'!$AV78=(AI$3-'3- Datos generales'!$B$4),ROUNDUP(('4-Registro de activos'!$G78*'3- Datos generales'!$B$12*(1+'3- Datos generales'!$B$11)^(AI$3-'3- Datos generales'!$B$4)),0),0)</f>
        <v>0</v>
      </c>
      <c r="AJ78" s="21">
        <f>IF('4-Registro de activos'!$AV78=(AJ$3-'3- Datos generales'!$B$4),ROUNDUP(('4-Registro de activos'!$G78*'3- Datos generales'!$B$12*(1+'3- Datos generales'!$B$11)^(AJ$3-'3- Datos generales'!$B$4)),0),0)</f>
        <v>0</v>
      </c>
      <c r="AK78" s="159">
        <f>IF('4-Registro de activos'!$AV78=(AK$3-'3- Datos generales'!$B$4),ROUNDUP(('4-Registro de activos'!$G78*'3- Datos generales'!$B$12*(1+'3- Datos generales'!$B$11)^(AK$3-'3- Datos generales'!$B$4)),0),0)</f>
        <v>0</v>
      </c>
      <c r="AL78" s="22">
        <f>IF('4-Registro de activos'!$AV78&lt;=(AL$3-'3- Datos generales'!$B$4),ROUNDUP((('4-Registro de activos'!$H78*'3- Datos generales'!$B$12)*((1+'3- Datos generales'!$B$11)^(AL$3-'3- Datos generales'!$B$4+'8 -Datos de referencia'!$B$25))),0),0)</f>
        <v>0</v>
      </c>
      <c r="AM78" s="21">
        <f>IF('4-Registro de activos'!$AV78=(AM$3-'3- Datos generales'!$B$4),ROUNDUP((('4-Registro de activos'!$H78*'3- Datos generales'!$B$12)*((1+'3- Datos generales'!$B$11)^(AM$3-'3- Datos generales'!$B$4+'8 -Datos de referencia'!$B$25))),0),0)</f>
        <v>0</v>
      </c>
      <c r="AN78" s="21">
        <f>IF('4-Registro de activos'!$AV78=(AN$3-'3- Datos generales'!$B$4),ROUNDUP((('4-Registro de activos'!$H78*'3- Datos generales'!$B$12)*((1+'3- Datos generales'!$B$11)^(AN$3-'3- Datos generales'!$B$4+'8 -Datos de referencia'!$B$25))),0),0)</f>
        <v>0</v>
      </c>
      <c r="AO78" s="21">
        <f>IF('4-Registro de activos'!$AV78=(AO$3-'3- Datos generales'!$B$4),ROUNDUP((('4-Registro de activos'!$H78*'3- Datos generales'!$B$12)*((1+'3- Datos generales'!$B$11)^(AO$3-'3- Datos generales'!$B$4+'8 -Datos de referencia'!$B$25))),0),0)</f>
        <v>0</v>
      </c>
      <c r="AP78" s="21">
        <f>IF('4-Registro de activos'!$AV78=(AP$3-'3- Datos generales'!$B$4),ROUNDUP((('4-Registro de activos'!$H78*'3- Datos generales'!$B$12)*((1+'3- Datos generales'!$B$11)^(AP$3-'3- Datos generales'!$B$4+'8 -Datos de referencia'!$B$25))),0),0)</f>
        <v>0</v>
      </c>
      <c r="AQ78" s="21">
        <f>IF('4-Registro de activos'!$AV78=(AQ$3-'3- Datos generales'!$B$4),ROUNDUP((('4-Registro de activos'!$H78*'3- Datos generales'!$B$12)*((1+'3- Datos generales'!$B$11)^(AQ$3-'3- Datos generales'!$B$4+'8 -Datos de referencia'!$B$25))),0),0)</f>
        <v>0</v>
      </c>
      <c r="AR78" s="21">
        <f>IF('4-Registro de activos'!$AV78=(AR$3-'3- Datos generales'!$B$4),ROUNDUP((('4-Registro de activos'!$H78*'3- Datos generales'!$B$12)*((1+'3- Datos generales'!$B$11)^(AR$3-'3- Datos generales'!$B$4+'8 -Datos de referencia'!$B$25))),0),0)</f>
        <v>0</v>
      </c>
      <c r="AS78" s="21">
        <f>IF('4-Registro de activos'!$AV78=(AS$3-'3- Datos generales'!$B$4),ROUNDUP((('4-Registro de activos'!$H78*'3- Datos generales'!$B$12)*((1+'3- Datos generales'!$B$11)^(AS$3-'3- Datos generales'!$B$4+'8 -Datos de referencia'!$B$25))),0),0)</f>
        <v>0</v>
      </c>
      <c r="AT78" s="21">
        <f>IF('4-Registro de activos'!$AV78=(AT$3-'3- Datos generales'!$B$4),ROUNDUP((('4-Registro de activos'!$H78*'3- Datos generales'!$B$12)*((1+'3- Datos generales'!$B$11)^(AT$3-'3- Datos generales'!$B$4+'8 -Datos de referencia'!$B$25))),0),0)</f>
        <v>0</v>
      </c>
      <c r="AU78" s="21">
        <f>IF('4-Registro de activos'!$AV78=(AU$3-'3- Datos generales'!$B$4),ROUNDUP((('4-Registro de activos'!$H78*'3- Datos generales'!$B$12)*((1+'3- Datos generales'!$B$11)^(AU$3-'3- Datos generales'!$B$4+'8 -Datos de referencia'!$B$25))),0),0)</f>
        <v>0</v>
      </c>
      <c r="AV78" s="159">
        <f>IF('4-Registro de activos'!$AV78=(AV$3-'3- Datos generales'!$B$4),ROUNDUP((('4-Registro de activos'!$H78*'3- Datos generales'!$B$12)*((1+'3- Datos generales'!$B$11)^(AV$3-'3- Datos generales'!$B$4+'8 -Datos de referencia'!$B$25))),0),0)</f>
        <v>0</v>
      </c>
      <c r="AW78" s="23">
        <f>IF(P78&gt;0,($M78*(1+'3- Datos generales'!$B$5)^('5-Proyección inversiones'!AW$3-'3- Datos generales'!$B$4))*(P78*((1+'3- Datos generales'!$B$11)^(AW$3-'3- Datos generales'!$B$4+'8 -Datos de referencia'!$B$25))),0)</f>
        <v>0</v>
      </c>
      <c r="AX78" s="20">
        <f>IF(Q78&gt;0,($M78*(1+'3- Datos generales'!$B$5)^(AX$3-'3- Datos generales'!$B$4))*(Q78*((1+'3- Datos generales'!$B$11)^('5-Proyección inversiones'!AX$3-'3- Datos generales'!$B$4+'8 -Datos de referencia'!$B$25))),0)</f>
        <v>0</v>
      </c>
      <c r="AY78" s="20">
        <f>IF(R78&gt;0,($M78*(1+'3- Datos generales'!$B$5)^(AY$3-'3- Datos generales'!$B$4))*(R78*((1+'3- Datos generales'!$B$11)^('5-Proyección inversiones'!AY$3-'3- Datos generales'!$B$4+'8 -Datos de referencia'!$B$25))),0)</f>
        <v>0</v>
      </c>
      <c r="AZ78" s="20">
        <f>IF(S78&gt;0,($M78*(1+'3- Datos generales'!$B$5)^(AZ$3-'3- Datos generales'!$B$4))*(S78*((1+'3- Datos generales'!$B$11)^('5-Proyección inversiones'!AZ$3-'3- Datos generales'!$B$4+'8 -Datos de referencia'!$B$25))),0)</f>
        <v>0</v>
      </c>
      <c r="BA78" s="20">
        <f>IF(T78&gt;0,($M78*(1+'3- Datos generales'!$B$5)^(BA$3-'3- Datos generales'!$B$4))*(T78*((1+'3- Datos generales'!$B$11)^('5-Proyección inversiones'!BA$3-'3- Datos generales'!$B$4+'8 -Datos de referencia'!$B$25))),0)</f>
        <v>0</v>
      </c>
      <c r="BB78" s="20">
        <f>IF(U78&gt;0,($M78*(1+'3- Datos generales'!$B$5)^(BB$3-'3- Datos generales'!$B$4))*(U78*((1+'3- Datos generales'!$B$11)^('5-Proyección inversiones'!BB$3-'3- Datos generales'!$B$4+'8 -Datos de referencia'!$B$25))),0)</f>
        <v>0</v>
      </c>
      <c r="BC78" s="20">
        <f>IF(V78&gt;0,($M78*(1+'3- Datos generales'!$B$5)^(BC$3-'3- Datos generales'!$B$4))*(V78*((1+'3- Datos generales'!$B$11)^('5-Proyección inversiones'!BC$3-'3- Datos generales'!$B$4+'8 -Datos de referencia'!$B$25))),0)</f>
        <v>0</v>
      </c>
      <c r="BD78" s="20">
        <f>IF(W78&gt;0,($M78*(1+'3- Datos generales'!$B$5)^(BD$3-'3- Datos generales'!$B$4))*(W78*((1+'3- Datos generales'!$B$11)^('5-Proyección inversiones'!BD$3-'3- Datos generales'!$B$4+'8 -Datos de referencia'!$B$25))),0)</f>
        <v>0</v>
      </c>
      <c r="BE78" s="20">
        <f>IF(X78&gt;0,($M78*(1+'3- Datos generales'!$B$5)^(BE$3-'3- Datos generales'!$B$4))*(X78*((1+'3- Datos generales'!$B$11)^('5-Proyección inversiones'!BE$3-'3- Datos generales'!$B$4+'8 -Datos de referencia'!$B$25))),0)</f>
        <v>0</v>
      </c>
      <c r="BF78" s="20">
        <f>IF(Y78&gt;0,($M78*(1+'3- Datos generales'!$B$5)^(BF$3-'3- Datos generales'!$B$4))*(Y78*((1+'3- Datos generales'!$B$11)^('5-Proyección inversiones'!BF$3-'3- Datos generales'!$B$4+'8 -Datos de referencia'!$B$25))),0)</f>
        <v>0</v>
      </c>
      <c r="BG78" s="155">
        <f>IF(Z78&gt;0,($M78*(1+'3- Datos generales'!$B$5)^(BG$3-'3- Datos generales'!$B$4))*(Z78*((1+'3- Datos generales'!$B$11)^('5-Proyección inversiones'!BG$3-'3- Datos generales'!$B$4+'8 -Datos de referencia'!$B$25))),0)</f>
        <v>0</v>
      </c>
      <c r="BH78" s="23">
        <f>IF(AA78&gt;0,($N78*(1+'3- Datos generales'!$B$5)^(BH$3-'3- Datos generales'!$B$4))*(AA78*((1+'3- Datos generales'!$B$11)^('5-Proyección inversiones'!BH$3-'3- Datos generales'!$B$4+'8 -Datos de referencia'!$B$25))),0)</f>
        <v>0</v>
      </c>
      <c r="BI78" s="20">
        <f>IF(AB78&gt;0,$N78*((1+'3- Datos generales'!$B$5)^(BI$3-'3- Datos generales'!$B$4))*(AB78*((1+'3- Datos generales'!$B$11)^('5-Proyección inversiones'!BI$3-'3- Datos generales'!$B$4+'8 -Datos de referencia'!$B$25))),0)</f>
        <v>0</v>
      </c>
      <c r="BJ78" s="20">
        <f>IF(AC78&gt;0,$N78*((1+'3- Datos generales'!$B$5)^(BJ$3-'3- Datos generales'!$B$4))*(AC78*((1+'3- Datos generales'!$B$11)^('5-Proyección inversiones'!BJ$3-'3- Datos generales'!$B$4+'8 -Datos de referencia'!$B$25))),0)</f>
        <v>0</v>
      </c>
      <c r="BK78" s="20">
        <f>IF(AD78&gt;0,$N78*((1+'3- Datos generales'!$B$5)^(BK$3-'3- Datos generales'!$B$4))*(AD78*((1+'3- Datos generales'!$B$11)^('5-Proyección inversiones'!BK$3-'3- Datos generales'!$B$4+'8 -Datos de referencia'!$B$25))),0)</f>
        <v>0</v>
      </c>
      <c r="BL78" s="20">
        <f>IF(AE78&gt;0,$N78*((1+'3- Datos generales'!$B$5)^(BL$3-'3- Datos generales'!$B$4))*(AE78*((1+'3- Datos generales'!$B$11)^('5-Proyección inversiones'!BL$3-'3- Datos generales'!$B$4+'8 -Datos de referencia'!$B$25))),0)</f>
        <v>0</v>
      </c>
      <c r="BM78" s="20">
        <f>IF(AF78&gt;0,$N78*((1+'3- Datos generales'!$B$5)^(BM$3-'3- Datos generales'!$B$4))*(AF78*((1+'3- Datos generales'!$B$11)^('5-Proyección inversiones'!BM$3-'3- Datos generales'!$B$4+'8 -Datos de referencia'!$B$25))),0)</f>
        <v>0</v>
      </c>
      <c r="BN78" s="20">
        <f>IF(AG78&gt;0,$N78*((1+'3- Datos generales'!$B$5)^(BN$3-'3- Datos generales'!$B$4))*(AG78*((1+'3- Datos generales'!$B$11)^('5-Proyección inversiones'!BN$3-'3- Datos generales'!$B$4+'8 -Datos de referencia'!$B$25))),0)</f>
        <v>0</v>
      </c>
      <c r="BO78" s="20">
        <f>IF(AH78&gt;0,$N78*((1+'3- Datos generales'!$B$5)^(BO$3-'3- Datos generales'!$B$4))*(AH78*((1+'3- Datos generales'!$B$11)^('5-Proyección inversiones'!BO$3-'3- Datos generales'!$B$4+'8 -Datos de referencia'!$B$25))),0)</f>
        <v>0</v>
      </c>
      <c r="BP78" s="20">
        <f>IF(AI78&gt;0,$N78*((1+'3- Datos generales'!$B$5)^(BP$3-'3- Datos generales'!$B$4))*(AI78*((1+'3- Datos generales'!$B$11)^('5-Proyección inversiones'!BP$3-'3- Datos generales'!$B$4+'8 -Datos de referencia'!$B$25))),0)</f>
        <v>0</v>
      </c>
      <c r="BQ78" s="20">
        <f>IF(AJ78&gt;0,$N78*((1+'3- Datos generales'!$B$5)^(BQ$3-'3- Datos generales'!$B$4))*(AJ78*((1+'3- Datos generales'!$B$11)^('5-Proyección inversiones'!BQ$3-'3- Datos generales'!$B$4+'8 -Datos de referencia'!$B$25))),0)</f>
        <v>0</v>
      </c>
      <c r="BR78" s="155">
        <f>IF(AK78&gt;0,$N78*((1+'3- Datos generales'!$B$5)^(BR$3-'3- Datos generales'!$B$4))*(AK78*((1+'3- Datos generales'!$B$11)^('5-Proyección inversiones'!BR$3-'3- Datos generales'!$B$4+'8 -Datos de referencia'!$B$25))),0)</f>
        <v>0</v>
      </c>
      <c r="BS78" s="23">
        <f>IF(AL78&gt;0,AL78*($O78*(1+'3- Datos generales'!$B$5)^(BH$3-'3- Datos generales'!$B$4)),0)</f>
        <v>0</v>
      </c>
      <c r="BT78" s="20">
        <f>IF(AM78&gt;0,AM78*($O78*(1+'3- Datos generales'!$B$5)^(BT$3-'3- Datos generales'!$B$4)),0)</f>
        <v>0</v>
      </c>
      <c r="BU78" s="20">
        <f>IF(AN78&gt;0,AN78*($O78*(1+'3- Datos generales'!$B$5)^(BU$3-'3- Datos generales'!$B$4)),0)</f>
        <v>0</v>
      </c>
      <c r="BV78" s="20">
        <f>IF(AO78&gt;0,AO78*($O78*(1+'3- Datos generales'!$B$5)^(BV$3-'3- Datos generales'!$B$4)),0)</f>
        <v>0</v>
      </c>
      <c r="BW78" s="20">
        <f>IF(AP78&gt;0,AP78*($O78*(1+'3- Datos generales'!$B$5)^(BW$3-'3- Datos generales'!$B$4)),0)</f>
        <v>0</v>
      </c>
      <c r="BX78" s="20">
        <f>IF(AQ78&gt;0,AQ78*($O78*(1+'3- Datos generales'!$B$5)^(BX$3-'3- Datos generales'!$B$4)),0)</f>
        <v>0</v>
      </c>
      <c r="BY78" s="20">
        <f>IF(AR78&gt;0,AR78*($O78*(1+'3- Datos generales'!$B$5)^(BY$3-'3- Datos generales'!$B$4)),0)</f>
        <v>0</v>
      </c>
      <c r="BZ78" s="20">
        <f>IF(AS78&gt;0,AS78*($O78*(1+'3- Datos generales'!$B$5)^(BZ$3-'3- Datos generales'!$B$4)),0)</f>
        <v>0</v>
      </c>
      <c r="CA78" s="20">
        <f>IF(AT78&gt;0,AT78*($O78*(1+'3- Datos generales'!$B$5)^(CA$3-'3- Datos generales'!$B$4)),0)</f>
        <v>0</v>
      </c>
      <c r="CB78" s="20">
        <f>IF(AU78&gt;0,AU78*($O78*(1+'3- Datos generales'!$B$5)^(CB$3-'3- Datos generales'!$B$4)),0)</f>
        <v>0</v>
      </c>
      <c r="CC78" s="155">
        <f>IF(AV78&gt;0,AV78*($O78*(1+'3- Datos generales'!$B$5)^(CC$3-'3- Datos generales'!$B$4)),0)</f>
        <v>0</v>
      </c>
    </row>
    <row r="79" spans="1:81" x14ac:dyDescent="0.25">
      <c r="A79" s="38"/>
      <c r="B79" s="14"/>
      <c r="C79" s="14">
        <f>'4-Registro de activos'!C79</f>
        <v>0</v>
      </c>
      <c r="D79" s="14">
        <f>'4-Registro de activos'!D79</f>
        <v>0</v>
      </c>
      <c r="E79" s="14">
        <f>'4-Registro de activos'!E79</f>
        <v>0</v>
      </c>
      <c r="F79" s="14">
        <f>'4-Registro de activos'!F79</f>
        <v>0</v>
      </c>
      <c r="G79" s="14">
        <f>'4-Registro de activos'!G79</f>
        <v>0</v>
      </c>
      <c r="H79" s="26">
        <f>'4-Registro de activos'!H79</f>
        <v>0</v>
      </c>
      <c r="I79" s="15" t="str">
        <f>'4-Registro de activos'!AV79</f>
        <v>n/a</v>
      </c>
      <c r="J79" s="14" t="str">
        <f>'4-Registro de activos'!AW79</f>
        <v>Bajo Riesgo</v>
      </c>
      <c r="K79" s="14" t="str">
        <f>'4-Registro de activos'!AX79</f>
        <v>n/a</v>
      </c>
      <c r="L79" s="14" t="str">
        <f>'4-Registro de activos'!AY79</f>
        <v>n/a</v>
      </c>
      <c r="M79" s="66">
        <f>IF('4-Registro de activos'!K79="Sistema no mejorado",AVERAGE('3- Datos generales'!$D$20:$D$21),0)</f>
        <v>0</v>
      </c>
      <c r="N79" s="20" t="str">
        <f>IF('4-Registro de activos'!K79="Sistema no mejorado",0,IF('4-Registro de activos'!I79="sin dato","n/a",IF('4-Registro de activos'!I79="otro","n/a",VLOOKUP('4-Registro de activos'!I79,'3- Datos generales'!$A$23:$D$24,4,0))))</f>
        <v>n/a</v>
      </c>
      <c r="O79" s="155" t="str">
        <f>IF('4-Registro de activos'!K79="Sistema no mejorado",0,IF('4-Registro de activos'!I79="sin dato","n/a",IF('4-Registro de activos'!I79="otro","n/a",VLOOKUP('4-Registro de activos'!I79,'3- Datos generales'!$A$26:$D$27,4,0))))</f>
        <v>n/a</v>
      </c>
      <c r="P79" s="22">
        <f>IF('4-Registro de activos'!$AY79="Nueva Construccion",ROUNDUP(('4-Registro de activos'!$G79*'3- Datos generales'!$B$12*(1+'3- Datos generales'!$B$11)^(P$3-'3- Datos generales'!$B$4)),0),0)</f>
        <v>0</v>
      </c>
      <c r="Q79" s="21">
        <f>IF('4-Registro de activos'!$AY79="Nueva Construccion",IF($P79&gt;0,0,ROUNDUP(('4-Registro de activos'!$G79*'3- Datos generales'!$B$12*(1+'3- Datos generales'!$B$11)^(Q$3-'3- Datos generales'!$B$4)),0)),0)</f>
        <v>0</v>
      </c>
      <c r="R79" s="21">
        <f>IF('4-Registro de activos'!$AY79="Nueva Construccion",IF($P79&gt;0,0,ROUNDUP(('4-Registro de activos'!$G79*'3- Datos generales'!$B$12*(1+'3- Datos generales'!$B$11)^(R$3-'3- Datos generales'!$B$4)),0)),0)</f>
        <v>0</v>
      </c>
      <c r="S79" s="21">
        <f>IF('4-Registro de activos'!$AY79="Nueva Construccion",IF($P79&gt;0,0,ROUNDUP(('4-Registro de activos'!$G79*'3- Datos generales'!$B$12*(1+'3- Datos generales'!$B$11)^(S$3-'3- Datos generales'!$B$4)),0)),0)</f>
        <v>0</v>
      </c>
      <c r="T79" s="21">
        <f>IF('4-Registro de activos'!$AY79="Nueva Construccion",IF($P79&gt;0,0,ROUNDUP(('4-Registro de activos'!$G79*'3- Datos generales'!$B$12*(1+'3- Datos generales'!$B$11)^(T$3-'3- Datos generales'!$B$4)),0)),0)</f>
        <v>0</v>
      </c>
      <c r="U79" s="21">
        <f>IF('4-Registro de activos'!$AY79="Nueva Construccion",IF($P79&gt;0,0,ROUNDUP(('4-Registro de activos'!$G79*'3- Datos generales'!$B$12*(1+'3- Datos generales'!$B$11)^(U$3-'3- Datos generales'!$B$4)),0)),0)</f>
        <v>0</v>
      </c>
      <c r="V79" s="21">
        <f>IF('4-Registro de activos'!$AY79="Nueva Construccion",IF($P79&gt;0,0,ROUNDUP(('4-Registro de activos'!$G79*'3- Datos generales'!$B$12*(1+'3- Datos generales'!$B$11)^(V$3-'3- Datos generales'!$B$4)),0)),0)</f>
        <v>0</v>
      </c>
      <c r="W79" s="21">
        <f>IF('4-Registro de activos'!$AY79="Nueva Construccion",IF($P79&gt;0,0,ROUNDUP(('4-Registro de activos'!$G79*'3- Datos generales'!$B$12*(1+'3- Datos generales'!$B$11)^(W$3-'3- Datos generales'!$B$4)),0)),0)</f>
        <v>0</v>
      </c>
      <c r="X79" s="21">
        <f>IF('4-Registro de activos'!$AY79="Nueva Construccion",IF($P79&gt;0,0,ROUNDUP(('4-Registro de activos'!$G79*'3- Datos generales'!$B$12*(1+'3- Datos generales'!$B$11)^(X$3-'3- Datos generales'!$B$4)),0)),0)</f>
        <v>0</v>
      </c>
      <c r="Y79" s="21">
        <f>IF('4-Registro de activos'!$AY79="Nueva Construccion",IF($P79&gt;0,0,ROUNDUP(('4-Registro de activos'!$G79*'3- Datos generales'!$B$12*(1+'3- Datos generales'!$B$11)^(Y$3-'3- Datos generales'!$B$4)),0)),0)</f>
        <v>0</v>
      </c>
      <c r="Z79" s="159">
        <f>IF('4-Registro de activos'!$AY79="Nueva Construccion",IF($P79&gt;0,0,ROUNDUP(('4-Registro de activos'!$G79*'3- Datos generales'!$B$12*(1+'3- Datos generales'!$B$11)^(Z$3-'3- Datos generales'!$B$4)),0)),0)</f>
        <v>0</v>
      </c>
      <c r="AA79" s="22">
        <f>IF('4-Registro de activos'!$AV79&lt;=(AA$3-'3- Datos generales'!$B$4),ROUNDUP(('4-Registro de activos'!$G79*'3- Datos generales'!$B$12*(1+'3- Datos generales'!$B$11)^(AA$3-'3- Datos generales'!$B$4)),0),0)</f>
        <v>0</v>
      </c>
      <c r="AB79" s="21">
        <f>IF('4-Registro de activos'!$AV79=(AB$3-'3- Datos generales'!$B$4),ROUNDUP(('4-Registro de activos'!$G79*'3- Datos generales'!$B$12*(1+'3- Datos generales'!$B$11)^(AB$3-'3- Datos generales'!$B$4)),0),0)</f>
        <v>0</v>
      </c>
      <c r="AC79" s="21">
        <f>IF('4-Registro de activos'!$AV79=(AC$3-'3- Datos generales'!$B$4),ROUNDUP(('4-Registro de activos'!$G79*'3- Datos generales'!$B$12*(1+'3- Datos generales'!$B$11)^(AC$3-'3- Datos generales'!$B$4)),0),0)</f>
        <v>0</v>
      </c>
      <c r="AD79" s="21">
        <f>IF('4-Registro de activos'!$AV79=(AD$3-'3- Datos generales'!$B$4),ROUNDUP(('4-Registro de activos'!$G79*'3- Datos generales'!$B$12*(1+'3- Datos generales'!$B$11)^(AD$3-'3- Datos generales'!$B$4)),0),0)</f>
        <v>0</v>
      </c>
      <c r="AE79" s="21">
        <f>IF('4-Registro de activos'!$AV79=(AE$3-'3- Datos generales'!$B$4),ROUNDUP(('4-Registro de activos'!$G79*'3- Datos generales'!$B$12*(1+'3- Datos generales'!$B$11)^(AE$3-'3- Datos generales'!$B$4)),0),0)</f>
        <v>0</v>
      </c>
      <c r="AF79" s="21">
        <f>IF('4-Registro de activos'!$AV79=(AF$3-'3- Datos generales'!$B$4),ROUNDUP(('4-Registro de activos'!$G79*'3- Datos generales'!$B$12*(1+'3- Datos generales'!$B$11)^(AF$3-'3- Datos generales'!$B$4)),0),0)</f>
        <v>0</v>
      </c>
      <c r="AG79" s="21">
        <f>IF('4-Registro de activos'!$AV79=(AG$3-'3- Datos generales'!$B$4),ROUNDUP(('4-Registro de activos'!$G79*'3- Datos generales'!$B$12*(1+'3- Datos generales'!$B$11)^(AG$3-'3- Datos generales'!$B$4)),0),0)</f>
        <v>0</v>
      </c>
      <c r="AH79" s="21">
        <f>IF('4-Registro de activos'!$AV79=(AH$3-'3- Datos generales'!$B$4),ROUNDUP(('4-Registro de activos'!$G79*'3- Datos generales'!$B$12*(1+'3- Datos generales'!$B$11)^(AH$3-'3- Datos generales'!$B$4)),0),0)</f>
        <v>0</v>
      </c>
      <c r="AI79" s="21">
        <f>IF('4-Registro de activos'!$AV79=(AI$3-'3- Datos generales'!$B$4),ROUNDUP(('4-Registro de activos'!$G79*'3- Datos generales'!$B$12*(1+'3- Datos generales'!$B$11)^(AI$3-'3- Datos generales'!$B$4)),0),0)</f>
        <v>0</v>
      </c>
      <c r="AJ79" s="21">
        <f>IF('4-Registro de activos'!$AV79=(AJ$3-'3- Datos generales'!$B$4),ROUNDUP(('4-Registro de activos'!$G79*'3- Datos generales'!$B$12*(1+'3- Datos generales'!$B$11)^(AJ$3-'3- Datos generales'!$B$4)),0),0)</f>
        <v>0</v>
      </c>
      <c r="AK79" s="159">
        <f>IF('4-Registro de activos'!$AV79=(AK$3-'3- Datos generales'!$B$4),ROUNDUP(('4-Registro de activos'!$G79*'3- Datos generales'!$B$12*(1+'3- Datos generales'!$B$11)^(AK$3-'3- Datos generales'!$B$4)),0),0)</f>
        <v>0</v>
      </c>
      <c r="AL79" s="22">
        <f>IF('4-Registro de activos'!$AV79&lt;=(AL$3-'3- Datos generales'!$B$4),ROUNDUP((('4-Registro de activos'!$H79*'3- Datos generales'!$B$12)*((1+'3- Datos generales'!$B$11)^(AL$3-'3- Datos generales'!$B$4+'8 -Datos de referencia'!$B$25))),0),0)</f>
        <v>0</v>
      </c>
      <c r="AM79" s="21">
        <f>IF('4-Registro de activos'!$AV79=(AM$3-'3- Datos generales'!$B$4),ROUNDUP((('4-Registro de activos'!$H79*'3- Datos generales'!$B$12)*((1+'3- Datos generales'!$B$11)^(AM$3-'3- Datos generales'!$B$4+'8 -Datos de referencia'!$B$25))),0),0)</f>
        <v>0</v>
      </c>
      <c r="AN79" s="21">
        <f>IF('4-Registro de activos'!$AV79=(AN$3-'3- Datos generales'!$B$4),ROUNDUP((('4-Registro de activos'!$H79*'3- Datos generales'!$B$12)*((1+'3- Datos generales'!$B$11)^(AN$3-'3- Datos generales'!$B$4+'8 -Datos de referencia'!$B$25))),0),0)</f>
        <v>0</v>
      </c>
      <c r="AO79" s="21">
        <f>IF('4-Registro de activos'!$AV79=(AO$3-'3- Datos generales'!$B$4),ROUNDUP((('4-Registro de activos'!$H79*'3- Datos generales'!$B$12)*((1+'3- Datos generales'!$B$11)^(AO$3-'3- Datos generales'!$B$4+'8 -Datos de referencia'!$B$25))),0),0)</f>
        <v>0</v>
      </c>
      <c r="AP79" s="21">
        <f>IF('4-Registro de activos'!$AV79=(AP$3-'3- Datos generales'!$B$4),ROUNDUP((('4-Registro de activos'!$H79*'3- Datos generales'!$B$12)*((1+'3- Datos generales'!$B$11)^(AP$3-'3- Datos generales'!$B$4+'8 -Datos de referencia'!$B$25))),0),0)</f>
        <v>0</v>
      </c>
      <c r="AQ79" s="21">
        <f>IF('4-Registro de activos'!$AV79=(AQ$3-'3- Datos generales'!$B$4),ROUNDUP((('4-Registro de activos'!$H79*'3- Datos generales'!$B$12)*((1+'3- Datos generales'!$B$11)^(AQ$3-'3- Datos generales'!$B$4+'8 -Datos de referencia'!$B$25))),0),0)</f>
        <v>0</v>
      </c>
      <c r="AR79" s="21">
        <f>IF('4-Registro de activos'!$AV79=(AR$3-'3- Datos generales'!$B$4),ROUNDUP((('4-Registro de activos'!$H79*'3- Datos generales'!$B$12)*((1+'3- Datos generales'!$B$11)^(AR$3-'3- Datos generales'!$B$4+'8 -Datos de referencia'!$B$25))),0),0)</f>
        <v>0</v>
      </c>
      <c r="AS79" s="21">
        <f>IF('4-Registro de activos'!$AV79=(AS$3-'3- Datos generales'!$B$4),ROUNDUP((('4-Registro de activos'!$H79*'3- Datos generales'!$B$12)*((1+'3- Datos generales'!$B$11)^(AS$3-'3- Datos generales'!$B$4+'8 -Datos de referencia'!$B$25))),0),0)</f>
        <v>0</v>
      </c>
      <c r="AT79" s="21">
        <f>IF('4-Registro de activos'!$AV79=(AT$3-'3- Datos generales'!$B$4),ROUNDUP((('4-Registro de activos'!$H79*'3- Datos generales'!$B$12)*((1+'3- Datos generales'!$B$11)^(AT$3-'3- Datos generales'!$B$4+'8 -Datos de referencia'!$B$25))),0),0)</f>
        <v>0</v>
      </c>
      <c r="AU79" s="21">
        <f>IF('4-Registro de activos'!$AV79=(AU$3-'3- Datos generales'!$B$4),ROUNDUP((('4-Registro de activos'!$H79*'3- Datos generales'!$B$12)*((1+'3- Datos generales'!$B$11)^(AU$3-'3- Datos generales'!$B$4+'8 -Datos de referencia'!$B$25))),0),0)</f>
        <v>0</v>
      </c>
      <c r="AV79" s="159">
        <f>IF('4-Registro de activos'!$AV79=(AV$3-'3- Datos generales'!$B$4),ROUNDUP((('4-Registro de activos'!$H79*'3- Datos generales'!$B$12)*((1+'3- Datos generales'!$B$11)^(AV$3-'3- Datos generales'!$B$4+'8 -Datos de referencia'!$B$25))),0),0)</f>
        <v>0</v>
      </c>
      <c r="AW79" s="23">
        <f>IF(P79&gt;0,($M79*(1+'3- Datos generales'!$B$5)^('5-Proyección inversiones'!AW$3-'3- Datos generales'!$B$4))*(P79*((1+'3- Datos generales'!$B$11)^(AW$3-'3- Datos generales'!$B$4+'8 -Datos de referencia'!$B$25))),0)</f>
        <v>0</v>
      </c>
      <c r="AX79" s="20">
        <f>IF(Q79&gt;0,($M79*(1+'3- Datos generales'!$B$5)^(AX$3-'3- Datos generales'!$B$4))*(Q79*((1+'3- Datos generales'!$B$11)^('5-Proyección inversiones'!AX$3-'3- Datos generales'!$B$4+'8 -Datos de referencia'!$B$25))),0)</f>
        <v>0</v>
      </c>
      <c r="AY79" s="20">
        <f>IF(R79&gt;0,($M79*(1+'3- Datos generales'!$B$5)^(AY$3-'3- Datos generales'!$B$4))*(R79*((1+'3- Datos generales'!$B$11)^('5-Proyección inversiones'!AY$3-'3- Datos generales'!$B$4+'8 -Datos de referencia'!$B$25))),0)</f>
        <v>0</v>
      </c>
      <c r="AZ79" s="20">
        <f>IF(S79&gt;0,($M79*(1+'3- Datos generales'!$B$5)^(AZ$3-'3- Datos generales'!$B$4))*(S79*((1+'3- Datos generales'!$B$11)^('5-Proyección inversiones'!AZ$3-'3- Datos generales'!$B$4+'8 -Datos de referencia'!$B$25))),0)</f>
        <v>0</v>
      </c>
      <c r="BA79" s="20">
        <f>IF(T79&gt;0,($M79*(1+'3- Datos generales'!$B$5)^(BA$3-'3- Datos generales'!$B$4))*(T79*((1+'3- Datos generales'!$B$11)^('5-Proyección inversiones'!BA$3-'3- Datos generales'!$B$4+'8 -Datos de referencia'!$B$25))),0)</f>
        <v>0</v>
      </c>
      <c r="BB79" s="20">
        <f>IF(U79&gt;0,($M79*(1+'3- Datos generales'!$B$5)^(BB$3-'3- Datos generales'!$B$4))*(U79*((1+'3- Datos generales'!$B$11)^('5-Proyección inversiones'!BB$3-'3- Datos generales'!$B$4+'8 -Datos de referencia'!$B$25))),0)</f>
        <v>0</v>
      </c>
      <c r="BC79" s="20">
        <f>IF(V79&gt;0,($M79*(1+'3- Datos generales'!$B$5)^(BC$3-'3- Datos generales'!$B$4))*(V79*((1+'3- Datos generales'!$B$11)^('5-Proyección inversiones'!BC$3-'3- Datos generales'!$B$4+'8 -Datos de referencia'!$B$25))),0)</f>
        <v>0</v>
      </c>
      <c r="BD79" s="20">
        <f>IF(W79&gt;0,($M79*(1+'3- Datos generales'!$B$5)^(BD$3-'3- Datos generales'!$B$4))*(W79*((1+'3- Datos generales'!$B$11)^('5-Proyección inversiones'!BD$3-'3- Datos generales'!$B$4+'8 -Datos de referencia'!$B$25))),0)</f>
        <v>0</v>
      </c>
      <c r="BE79" s="20">
        <f>IF(X79&gt;0,($M79*(1+'3- Datos generales'!$B$5)^(BE$3-'3- Datos generales'!$B$4))*(X79*((1+'3- Datos generales'!$B$11)^('5-Proyección inversiones'!BE$3-'3- Datos generales'!$B$4+'8 -Datos de referencia'!$B$25))),0)</f>
        <v>0</v>
      </c>
      <c r="BF79" s="20">
        <f>IF(Y79&gt;0,($M79*(1+'3- Datos generales'!$B$5)^(BF$3-'3- Datos generales'!$B$4))*(Y79*((1+'3- Datos generales'!$B$11)^('5-Proyección inversiones'!BF$3-'3- Datos generales'!$B$4+'8 -Datos de referencia'!$B$25))),0)</f>
        <v>0</v>
      </c>
      <c r="BG79" s="155">
        <f>IF(Z79&gt;0,($M79*(1+'3- Datos generales'!$B$5)^(BG$3-'3- Datos generales'!$B$4))*(Z79*((1+'3- Datos generales'!$B$11)^('5-Proyección inversiones'!BG$3-'3- Datos generales'!$B$4+'8 -Datos de referencia'!$B$25))),0)</f>
        <v>0</v>
      </c>
      <c r="BH79" s="23">
        <f>IF(AA79&gt;0,($N79*(1+'3- Datos generales'!$B$5)^(BH$3-'3- Datos generales'!$B$4))*(AA79*((1+'3- Datos generales'!$B$11)^('5-Proyección inversiones'!BH$3-'3- Datos generales'!$B$4+'8 -Datos de referencia'!$B$25))),0)</f>
        <v>0</v>
      </c>
      <c r="BI79" s="20">
        <f>IF(AB79&gt;0,$N79*((1+'3- Datos generales'!$B$5)^(BI$3-'3- Datos generales'!$B$4))*(AB79*((1+'3- Datos generales'!$B$11)^('5-Proyección inversiones'!BI$3-'3- Datos generales'!$B$4+'8 -Datos de referencia'!$B$25))),0)</f>
        <v>0</v>
      </c>
      <c r="BJ79" s="20">
        <f>IF(AC79&gt;0,$N79*((1+'3- Datos generales'!$B$5)^(BJ$3-'3- Datos generales'!$B$4))*(AC79*((1+'3- Datos generales'!$B$11)^('5-Proyección inversiones'!BJ$3-'3- Datos generales'!$B$4+'8 -Datos de referencia'!$B$25))),0)</f>
        <v>0</v>
      </c>
      <c r="BK79" s="20">
        <f>IF(AD79&gt;0,$N79*((1+'3- Datos generales'!$B$5)^(BK$3-'3- Datos generales'!$B$4))*(AD79*((1+'3- Datos generales'!$B$11)^('5-Proyección inversiones'!BK$3-'3- Datos generales'!$B$4+'8 -Datos de referencia'!$B$25))),0)</f>
        <v>0</v>
      </c>
      <c r="BL79" s="20">
        <f>IF(AE79&gt;0,$N79*((1+'3- Datos generales'!$B$5)^(BL$3-'3- Datos generales'!$B$4))*(AE79*((1+'3- Datos generales'!$B$11)^('5-Proyección inversiones'!BL$3-'3- Datos generales'!$B$4+'8 -Datos de referencia'!$B$25))),0)</f>
        <v>0</v>
      </c>
      <c r="BM79" s="20">
        <f>IF(AF79&gt;0,$N79*((1+'3- Datos generales'!$B$5)^(BM$3-'3- Datos generales'!$B$4))*(AF79*((1+'3- Datos generales'!$B$11)^('5-Proyección inversiones'!BM$3-'3- Datos generales'!$B$4+'8 -Datos de referencia'!$B$25))),0)</f>
        <v>0</v>
      </c>
      <c r="BN79" s="20">
        <f>IF(AG79&gt;0,$N79*((1+'3- Datos generales'!$B$5)^(BN$3-'3- Datos generales'!$B$4))*(AG79*((1+'3- Datos generales'!$B$11)^('5-Proyección inversiones'!BN$3-'3- Datos generales'!$B$4+'8 -Datos de referencia'!$B$25))),0)</f>
        <v>0</v>
      </c>
      <c r="BO79" s="20">
        <f>IF(AH79&gt;0,$N79*((1+'3- Datos generales'!$B$5)^(BO$3-'3- Datos generales'!$B$4))*(AH79*((1+'3- Datos generales'!$B$11)^('5-Proyección inversiones'!BO$3-'3- Datos generales'!$B$4+'8 -Datos de referencia'!$B$25))),0)</f>
        <v>0</v>
      </c>
      <c r="BP79" s="20">
        <f>IF(AI79&gt;0,$N79*((1+'3- Datos generales'!$B$5)^(BP$3-'3- Datos generales'!$B$4))*(AI79*((1+'3- Datos generales'!$B$11)^('5-Proyección inversiones'!BP$3-'3- Datos generales'!$B$4+'8 -Datos de referencia'!$B$25))),0)</f>
        <v>0</v>
      </c>
      <c r="BQ79" s="20">
        <f>IF(AJ79&gt;0,$N79*((1+'3- Datos generales'!$B$5)^(BQ$3-'3- Datos generales'!$B$4))*(AJ79*((1+'3- Datos generales'!$B$11)^('5-Proyección inversiones'!BQ$3-'3- Datos generales'!$B$4+'8 -Datos de referencia'!$B$25))),0)</f>
        <v>0</v>
      </c>
      <c r="BR79" s="155">
        <f>IF(AK79&gt;0,$N79*((1+'3- Datos generales'!$B$5)^(BR$3-'3- Datos generales'!$B$4))*(AK79*((1+'3- Datos generales'!$B$11)^('5-Proyección inversiones'!BR$3-'3- Datos generales'!$B$4+'8 -Datos de referencia'!$B$25))),0)</f>
        <v>0</v>
      </c>
      <c r="BS79" s="23">
        <f>IF(AL79&gt;0,AL79*($O79*(1+'3- Datos generales'!$B$5)^(BH$3-'3- Datos generales'!$B$4)),0)</f>
        <v>0</v>
      </c>
      <c r="BT79" s="20">
        <f>IF(AM79&gt;0,AM79*($O79*(1+'3- Datos generales'!$B$5)^(BT$3-'3- Datos generales'!$B$4)),0)</f>
        <v>0</v>
      </c>
      <c r="BU79" s="20">
        <f>IF(AN79&gt;0,AN79*($O79*(1+'3- Datos generales'!$B$5)^(BU$3-'3- Datos generales'!$B$4)),0)</f>
        <v>0</v>
      </c>
      <c r="BV79" s="20">
        <f>IF(AO79&gt;0,AO79*($O79*(1+'3- Datos generales'!$B$5)^(BV$3-'3- Datos generales'!$B$4)),0)</f>
        <v>0</v>
      </c>
      <c r="BW79" s="20">
        <f>IF(AP79&gt;0,AP79*($O79*(1+'3- Datos generales'!$B$5)^(BW$3-'3- Datos generales'!$B$4)),0)</f>
        <v>0</v>
      </c>
      <c r="BX79" s="20">
        <f>IF(AQ79&gt;0,AQ79*($O79*(1+'3- Datos generales'!$B$5)^(BX$3-'3- Datos generales'!$B$4)),0)</f>
        <v>0</v>
      </c>
      <c r="BY79" s="20">
        <f>IF(AR79&gt;0,AR79*($O79*(1+'3- Datos generales'!$B$5)^(BY$3-'3- Datos generales'!$B$4)),0)</f>
        <v>0</v>
      </c>
      <c r="BZ79" s="20">
        <f>IF(AS79&gt;0,AS79*($O79*(1+'3- Datos generales'!$B$5)^(BZ$3-'3- Datos generales'!$B$4)),0)</f>
        <v>0</v>
      </c>
      <c r="CA79" s="20">
        <f>IF(AT79&gt;0,AT79*($O79*(1+'3- Datos generales'!$B$5)^(CA$3-'3- Datos generales'!$B$4)),0)</f>
        <v>0</v>
      </c>
      <c r="CB79" s="20">
        <f>IF(AU79&gt;0,AU79*($O79*(1+'3- Datos generales'!$B$5)^(CB$3-'3- Datos generales'!$B$4)),0)</f>
        <v>0</v>
      </c>
      <c r="CC79" s="155">
        <f>IF(AV79&gt;0,AV79*($O79*(1+'3- Datos generales'!$B$5)^(CC$3-'3- Datos generales'!$B$4)),0)</f>
        <v>0</v>
      </c>
    </row>
    <row r="80" spans="1:81" x14ac:dyDescent="0.25">
      <c r="A80" s="38"/>
      <c r="B80" s="14"/>
      <c r="C80" s="14">
        <f>'4-Registro de activos'!C80</f>
        <v>0</v>
      </c>
      <c r="D80" s="14">
        <f>'4-Registro de activos'!D80</f>
        <v>0</v>
      </c>
      <c r="E80" s="14">
        <f>'4-Registro de activos'!E80</f>
        <v>0</v>
      </c>
      <c r="F80" s="14">
        <f>'4-Registro de activos'!F80</f>
        <v>0</v>
      </c>
      <c r="G80" s="14">
        <f>'4-Registro de activos'!G80</f>
        <v>0</v>
      </c>
      <c r="H80" s="26">
        <f>'4-Registro de activos'!H80</f>
        <v>0</v>
      </c>
      <c r="I80" s="15" t="str">
        <f>'4-Registro de activos'!AV80</f>
        <v>n/a</v>
      </c>
      <c r="J80" s="14" t="str">
        <f>'4-Registro de activos'!AW80</f>
        <v>Bajo Riesgo</v>
      </c>
      <c r="K80" s="14" t="str">
        <f>'4-Registro de activos'!AX80</f>
        <v>n/a</v>
      </c>
      <c r="L80" s="14" t="str">
        <f>'4-Registro de activos'!AY80</f>
        <v>n/a</v>
      </c>
      <c r="M80" s="66">
        <f>IF('4-Registro de activos'!K80="Sistema no mejorado",AVERAGE('3- Datos generales'!$D$20:$D$21),0)</f>
        <v>0</v>
      </c>
      <c r="N80" s="20" t="str">
        <f>IF('4-Registro de activos'!K80="Sistema no mejorado",0,IF('4-Registro de activos'!I80="sin dato","n/a",IF('4-Registro de activos'!I80="otro","n/a",VLOOKUP('4-Registro de activos'!I80,'3- Datos generales'!$A$23:$D$24,4,0))))</f>
        <v>n/a</v>
      </c>
      <c r="O80" s="155" t="str">
        <f>IF('4-Registro de activos'!K80="Sistema no mejorado",0,IF('4-Registro de activos'!I80="sin dato","n/a",IF('4-Registro de activos'!I80="otro","n/a",VLOOKUP('4-Registro de activos'!I80,'3- Datos generales'!$A$26:$D$27,4,0))))</f>
        <v>n/a</v>
      </c>
      <c r="P80" s="22">
        <f>IF('4-Registro de activos'!$AY80="Nueva Construccion",ROUNDUP(('4-Registro de activos'!$G80*'3- Datos generales'!$B$12*(1+'3- Datos generales'!$B$11)^(P$3-'3- Datos generales'!$B$4)),0),0)</f>
        <v>0</v>
      </c>
      <c r="Q80" s="21">
        <f>IF('4-Registro de activos'!$AY80="Nueva Construccion",IF($P80&gt;0,0,ROUNDUP(('4-Registro de activos'!$G80*'3- Datos generales'!$B$12*(1+'3- Datos generales'!$B$11)^(Q$3-'3- Datos generales'!$B$4)),0)),0)</f>
        <v>0</v>
      </c>
      <c r="R80" s="21">
        <f>IF('4-Registro de activos'!$AY80="Nueva Construccion",IF($P80&gt;0,0,ROUNDUP(('4-Registro de activos'!$G80*'3- Datos generales'!$B$12*(1+'3- Datos generales'!$B$11)^(R$3-'3- Datos generales'!$B$4)),0)),0)</f>
        <v>0</v>
      </c>
      <c r="S80" s="21">
        <f>IF('4-Registro de activos'!$AY80="Nueva Construccion",IF($P80&gt;0,0,ROUNDUP(('4-Registro de activos'!$G80*'3- Datos generales'!$B$12*(1+'3- Datos generales'!$B$11)^(S$3-'3- Datos generales'!$B$4)),0)),0)</f>
        <v>0</v>
      </c>
      <c r="T80" s="21">
        <f>IF('4-Registro de activos'!$AY80="Nueva Construccion",IF($P80&gt;0,0,ROUNDUP(('4-Registro de activos'!$G80*'3- Datos generales'!$B$12*(1+'3- Datos generales'!$B$11)^(T$3-'3- Datos generales'!$B$4)),0)),0)</f>
        <v>0</v>
      </c>
      <c r="U80" s="21">
        <f>IF('4-Registro de activos'!$AY80="Nueva Construccion",IF($P80&gt;0,0,ROUNDUP(('4-Registro de activos'!$G80*'3- Datos generales'!$B$12*(1+'3- Datos generales'!$B$11)^(U$3-'3- Datos generales'!$B$4)),0)),0)</f>
        <v>0</v>
      </c>
      <c r="V80" s="21">
        <f>IF('4-Registro de activos'!$AY80="Nueva Construccion",IF($P80&gt;0,0,ROUNDUP(('4-Registro de activos'!$G80*'3- Datos generales'!$B$12*(1+'3- Datos generales'!$B$11)^(V$3-'3- Datos generales'!$B$4)),0)),0)</f>
        <v>0</v>
      </c>
      <c r="W80" s="21">
        <f>IF('4-Registro de activos'!$AY80="Nueva Construccion",IF($P80&gt;0,0,ROUNDUP(('4-Registro de activos'!$G80*'3- Datos generales'!$B$12*(1+'3- Datos generales'!$B$11)^(W$3-'3- Datos generales'!$B$4)),0)),0)</f>
        <v>0</v>
      </c>
      <c r="X80" s="21">
        <f>IF('4-Registro de activos'!$AY80="Nueva Construccion",IF($P80&gt;0,0,ROUNDUP(('4-Registro de activos'!$G80*'3- Datos generales'!$B$12*(1+'3- Datos generales'!$B$11)^(X$3-'3- Datos generales'!$B$4)),0)),0)</f>
        <v>0</v>
      </c>
      <c r="Y80" s="21">
        <f>IF('4-Registro de activos'!$AY80="Nueva Construccion",IF($P80&gt;0,0,ROUNDUP(('4-Registro de activos'!$G80*'3- Datos generales'!$B$12*(1+'3- Datos generales'!$B$11)^(Y$3-'3- Datos generales'!$B$4)),0)),0)</f>
        <v>0</v>
      </c>
      <c r="Z80" s="159">
        <f>IF('4-Registro de activos'!$AY80="Nueva Construccion",IF($P80&gt;0,0,ROUNDUP(('4-Registro de activos'!$G80*'3- Datos generales'!$B$12*(1+'3- Datos generales'!$B$11)^(Z$3-'3- Datos generales'!$B$4)),0)),0)</f>
        <v>0</v>
      </c>
      <c r="AA80" s="22">
        <f>IF('4-Registro de activos'!$AV80&lt;=(AA$3-'3- Datos generales'!$B$4),ROUNDUP(('4-Registro de activos'!$G80*'3- Datos generales'!$B$12*(1+'3- Datos generales'!$B$11)^(AA$3-'3- Datos generales'!$B$4)),0),0)</f>
        <v>0</v>
      </c>
      <c r="AB80" s="21">
        <f>IF('4-Registro de activos'!$AV80=(AB$3-'3- Datos generales'!$B$4),ROUNDUP(('4-Registro de activos'!$G80*'3- Datos generales'!$B$12*(1+'3- Datos generales'!$B$11)^(AB$3-'3- Datos generales'!$B$4)),0),0)</f>
        <v>0</v>
      </c>
      <c r="AC80" s="21">
        <f>IF('4-Registro de activos'!$AV80=(AC$3-'3- Datos generales'!$B$4),ROUNDUP(('4-Registro de activos'!$G80*'3- Datos generales'!$B$12*(1+'3- Datos generales'!$B$11)^(AC$3-'3- Datos generales'!$B$4)),0),0)</f>
        <v>0</v>
      </c>
      <c r="AD80" s="21">
        <f>IF('4-Registro de activos'!$AV80=(AD$3-'3- Datos generales'!$B$4),ROUNDUP(('4-Registro de activos'!$G80*'3- Datos generales'!$B$12*(1+'3- Datos generales'!$B$11)^(AD$3-'3- Datos generales'!$B$4)),0),0)</f>
        <v>0</v>
      </c>
      <c r="AE80" s="21">
        <f>IF('4-Registro de activos'!$AV80=(AE$3-'3- Datos generales'!$B$4),ROUNDUP(('4-Registro de activos'!$G80*'3- Datos generales'!$B$12*(1+'3- Datos generales'!$B$11)^(AE$3-'3- Datos generales'!$B$4)),0),0)</f>
        <v>0</v>
      </c>
      <c r="AF80" s="21">
        <f>IF('4-Registro de activos'!$AV80=(AF$3-'3- Datos generales'!$B$4),ROUNDUP(('4-Registro de activos'!$G80*'3- Datos generales'!$B$12*(1+'3- Datos generales'!$B$11)^(AF$3-'3- Datos generales'!$B$4)),0),0)</f>
        <v>0</v>
      </c>
      <c r="AG80" s="21">
        <f>IF('4-Registro de activos'!$AV80=(AG$3-'3- Datos generales'!$B$4),ROUNDUP(('4-Registro de activos'!$G80*'3- Datos generales'!$B$12*(1+'3- Datos generales'!$B$11)^(AG$3-'3- Datos generales'!$B$4)),0),0)</f>
        <v>0</v>
      </c>
      <c r="AH80" s="21">
        <f>IF('4-Registro de activos'!$AV80=(AH$3-'3- Datos generales'!$B$4),ROUNDUP(('4-Registro de activos'!$G80*'3- Datos generales'!$B$12*(1+'3- Datos generales'!$B$11)^(AH$3-'3- Datos generales'!$B$4)),0),0)</f>
        <v>0</v>
      </c>
      <c r="AI80" s="21">
        <f>IF('4-Registro de activos'!$AV80=(AI$3-'3- Datos generales'!$B$4),ROUNDUP(('4-Registro de activos'!$G80*'3- Datos generales'!$B$12*(1+'3- Datos generales'!$B$11)^(AI$3-'3- Datos generales'!$B$4)),0),0)</f>
        <v>0</v>
      </c>
      <c r="AJ80" s="21">
        <f>IF('4-Registro de activos'!$AV80=(AJ$3-'3- Datos generales'!$B$4),ROUNDUP(('4-Registro de activos'!$G80*'3- Datos generales'!$B$12*(1+'3- Datos generales'!$B$11)^(AJ$3-'3- Datos generales'!$B$4)),0),0)</f>
        <v>0</v>
      </c>
      <c r="AK80" s="159">
        <f>IF('4-Registro de activos'!$AV80=(AK$3-'3- Datos generales'!$B$4),ROUNDUP(('4-Registro de activos'!$G80*'3- Datos generales'!$B$12*(1+'3- Datos generales'!$B$11)^(AK$3-'3- Datos generales'!$B$4)),0),0)</f>
        <v>0</v>
      </c>
      <c r="AL80" s="22">
        <f>IF('4-Registro de activos'!$AV80&lt;=(AL$3-'3- Datos generales'!$B$4),ROUNDUP((('4-Registro de activos'!$H80*'3- Datos generales'!$B$12)*((1+'3- Datos generales'!$B$11)^(AL$3-'3- Datos generales'!$B$4+'8 -Datos de referencia'!$B$25))),0),0)</f>
        <v>0</v>
      </c>
      <c r="AM80" s="21">
        <f>IF('4-Registro de activos'!$AV80=(AM$3-'3- Datos generales'!$B$4),ROUNDUP((('4-Registro de activos'!$H80*'3- Datos generales'!$B$12)*((1+'3- Datos generales'!$B$11)^(AM$3-'3- Datos generales'!$B$4+'8 -Datos de referencia'!$B$25))),0),0)</f>
        <v>0</v>
      </c>
      <c r="AN80" s="21">
        <f>IF('4-Registro de activos'!$AV80=(AN$3-'3- Datos generales'!$B$4),ROUNDUP((('4-Registro de activos'!$H80*'3- Datos generales'!$B$12)*((1+'3- Datos generales'!$B$11)^(AN$3-'3- Datos generales'!$B$4+'8 -Datos de referencia'!$B$25))),0),0)</f>
        <v>0</v>
      </c>
      <c r="AO80" s="21">
        <f>IF('4-Registro de activos'!$AV80=(AO$3-'3- Datos generales'!$B$4),ROUNDUP((('4-Registro de activos'!$H80*'3- Datos generales'!$B$12)*((1+'3- Datos generales'!$B$11)^(AO$3-'3- Datos generales'!$B$4+'8 -Datos de referencia'!$B$25))),0),0)</f>
        <v>0</v>
      </c>
      <c r="AP80" s="21">
        <f>IF('4-Registro de activos'!$AV80=(AP$3-'3- Datos generales'!$B$4),ROUNDUP((('4-Registro de activos'!$H80*'3- Datos generales'!$B$12)*((1+'3- Datos generales'!$B$11)^(AP$3-'3- Datos generales'!$B$4+'8 -Datos de referencia'!$B$25))),0),0)</f>
        <v>0</v>
      </c>
      <c r="AQ80" s="21">
        <f>IF('4-Registro de activos'!$AV80=(AQ$3-'3- Datos generales'!$B$4),ROUNDUP((('4-Registro de activos'!$H80*'3- Datos generales'!$B$12)*((1+'3- Datos generales'!$B$11)^(AQ$3-'3- Datos generales'!$B$4+'8 -Datos de referencia'!$B$25))),0),0)</f>
        <v>0</v>
      </c>
      <c r="AR80" s="21">
        <f>IF('4-Registro de activos'!$AV80=(AR$3-'3- Datos generales'!$B$4),ROUNDUP((('4-Registro de activos'!$H80*'3- Datos generales'!$B$12)*((1+'3- Datos generales'!$B$11)^(AR$3-'3- Datos generales'!$B$4+'8 -Datos de referencia'!$B$25))),0),0)</f>
        <v>0</v>
      </c>
      <c r="AS80" s="21">
        <f>IF('4-Registro de activos'!$AV80=(AS$3-'3- Datos generales'!$B$4),ROUNDUP((('4-Registro de activos'!$H80*'3- Datos generales'!$B$12)*((1+'3- Datos generales'!$B$11)^(AS$3-'3- Datos generales'!$B$4+'8 -Datos de referencia'!$B$25))),0),0)</f>
        <v>0</v>
      </c>
      <c r="AT80" s="21">
        <f>IF('4-Registro de activos'!$AV80=(AT$3-'3- Datos generales'!$B$4),ROUNDUP((('4-Registro de activos'!$H80*'3- Datos generales'!$B$12)*((1+'3- Datos generales'!$B$11)^(AT$3-'3- Datos generales'!$B$4+'8 -Datos de referencia'!$B$25))),0),0)</f>
        <v>0</v>
      </c>
      <c r="AU80" s="21">
        <f>IF('4-Registro de activos'!$AV80=(AU$3-'3- Datos generales'!$B$4),ROUNDUP((('4-Registro de activos'!$H80*'3- Datos generales'!$B$12)*((1+'3- Datos generales'!$B$11)^(AU$3-'3- Datos generales'!$B$4+'8 -Datos de referencia'!$B$25))),0),0)</f>
        <v>0</v>
      </c>
      <c r="AV80" s="159">
        <f>IF('4-Registro de activos'!$AV80=(AV$3-'3- Datos generales'!$B$4),ROUNDUP((('4-Registro de activos'!$H80*'3- Datos generales'!$B$12)*((1+'3- Datos generales'!$B$11)^(AV$3-'3- Datos generales'!$B$4+'8 -Datos de referencia'!$B$25))),0),0)</f>
        <v>0</v>
      </c>
      <c r="AW80" s="23">
        <f>IF(P80&gt;0,($M80*(1+'3- Datos generales'!$B$5)^('5-Proyección inversiones'!AW$3-'3- Datos generales'!$B$4))*(P80*((1+'3- Datos generales'!$B$11)^(AW$3-'3- Datos generales'!$B$4+'8 -Datos de referencia'!$B$25))),0)</f>
        <v>0</v>
      </c>
      <c r="AX80" s="20">
        <f>IF(Q80&gt;0,($M80*(1+'3- Datos generales'!$B$5)^(AX$3-'3- Datos generales'!$B$4))*(Q80*((1+'3- Datos generales'!$B$11)^('5-Proyección inversiones'!AX$3-'3- Datos generales'!$B$4+'8 -Datos de referencia'!$B$25))),0)</f>
        <v>0</v>
      </c>
      <c r="AY80" s="20">
        <f>IF(R80&gt;0,($M80*(1+'3- Datos generales'!$B$5)^(AY$3-'3- Datos generales'!$B$4))*(R80*((1+'3- Datos generales'!$B$11)^('5-Proyección inversiones'!AY$3-'3- Datos generales'!$B$4+'8 -Datos de referencia'!$B$25))),0)</f>
        <v>0</v>
      </c>
      <c r="AZ80" s="20">
        <f>IF(S80&gt;0,($M80*(1+'3- Datos generales'!$B$5)^(AZ$3-'3- Datos generales'!$B$4))*(S80*((1+'3- Datos generales'!$B$11)^('5-Proyección inversiones'!AZ$3-'3- Datos generales'!$B$4+'8 -Datos de referencia'!$B$25))),0)</f>
        <v>0</v>
      </c>
      <c r="BA80" s="20">
        <f>IF(T80&gt;0,($M80*(1+'3- Datos generales'!$B$5)^(BA$3-'3- Datos generales'!$B$4))*(T80*((1+'3- Datos generales'!$B$11)^('5-Proyección inversiones'!BA$3-'3- Datos generales'!$B$4+'8 -Datos de referencia'!$B$25))),0)</f>
        <v>0</v>
      </c>
      <c r="BB80" s="20">
        <f>IF(U80&gt;0,($M80*(1+'3- Datos generales'!$B$5)^(BB$3-'3- Datos generales'!$B$4))*(U80*((1+'3- Datos generales'!$B$11)^('5-Proyección inversiones'!BB$3-'3- Datos generales'!$B$4+'8 -Datos de referencia'!$B$25))),0)</f>
        <v>0</v>
      </c>
      <c r="BC80" s="20">
        <f>IF(V80&gt;0,($M80*(1+'3- Datos generales'!$B$5)^(BC$3-'3- Datos generales'!$B$4))*(V80*((1+'3- Datos generales'!$B$11)^('5-Proyección inversiones'!BC$3-'3- Datos generales'!$B$4+'8 -Datos de referencia'!$B$25))),0)</f>
        <v>0</v>
      </c>
      <c r="BD80" s="20">
        <f>IF(W80&gt;0,($M80*(1+'3- Datos generales'!$B$5)^(BD$3-'3- Datos generales'!$B$4))*(W80*((1+'3- Datos generales'!$B$11)^('5-Proyección inversiones'!BD$3-'3- Datos generales'!$B$4+'8 -Datos de referencia'!$B$25))),0)</f>
        <v>0</v>
      </c>
      <c r="BE80" s="20">
        <f>IF(X80&gt;0,($M80*(1+'3- Datos generales'!$B$5)^(BE$3-'3- Datos generales'!$B$4))*(X80*((1+'3- Datos generales'!$B$11)^('5-Proyección inversiones'!BE$3-'3- Datos generales'!$B$4+'8 -Datos de referencia'!$B$25))),0)</f>
        <v>0</v>
      </c>
      <c r="BF80" s="20">
        <f>IF(Y80&gt;0,($M80*(1+'3- Datos generales'!$B$5)^(BF$3-'3- Datos generales'!$B$4))*(Y80*((1+'3- Datos generales'!$B$11)^('5-Proyección inversiones'!BF$3-'3- Datos generales'!$B$4+'8 -Datos de referencia'!$B$25))),0)</f>
        <v>0</v>
      </c>
      <c r="BG80" s="155">
        <f>IF(Z80&gt;0,($M80*(1+'3- Datos generales'!$B$5)^(BG$3-'3- Datos generales'!$B$4))*(Z80*((1+'3- Datos generales'!$B$11)^('5-Proyección inversiones'!BG$3-'3- Datos generales'!$B$4+'8 -Datos de referencia'!$B$25))),0)</f>
        <v>0</v>
      </c>
      <c r="BH80" s="23">
        <f>IF(AA80&gt;0,($N80*(1+'3- Datos generales'!$B$5)^(BH$3-'3- Datos generales'!$B$4))*(AA80*((1+'3- Datos generales'!$B$11)^('5-Proyección inversiones'!BH$3-'3- Datos generales'!$B$4+'8 -Datos de referencia'!$B$25))),0)</f>
        <v>0</v>
      </c>
      <c r="BI80" s="20">
        <f>IF(AB80&gt;0,$N80*((1+'3- Datos generales'!$B$5)^(BI$3-'3- Datos generales'!$B$4))*(AB80*((1+'3- Datos generales'!$B$11)^('5-Proyección inversiones'!BI$3-'3- Datos generales'!$B$4+'8 -Datos de referencia'!$B$25))),0)</f>
        <v>0</v>
      </c>
      <c r="BJ80" s="20">
        <f>IF(AC80&gt;0,$N80*((1+'3- Datos generales'!$B$5)^(BJ$3-'3- Datos generales'!$B$4))*(AC80*((1+'3- Datos generales'!$B$11)^('5-Proyección inversiones'!BJ$3-'3- Datos generales'!$B$4+'8 -Datos de referencia'!$B$25))),0)</f>
        <v>0</v>
      </c>
      <c r="BK80" s="20">
        <f>IF(AD80&gt;0,$N80*((1+'3- Datos generales'!$B$5)^(BK$3-'3- Datos generales'!$B$4))*(AD80*((1+'3- Datos generales'!$B$11)^('5-Proyección inversiones'!BK$3-'3- Datos generales'!$B$4+'8 -Datos de referencia'!$B$25))),0)</f>
        <v>0</v>
      </c>
      <c r="BL80" s="20">
        <f>IF(AE80&gt;0,$N80*((1+'3- Datos generales'!$B$5)^(BL$3-'3- Datos generales'!$B$4))*(AE80*((1+'3- Datos generales'!$B$11)^('5-Proyección inversiones'!BL$3-'3- Datos generales'!$B$4+'8 -Datos de referencia'!$B$25))),0)</f>
        <v>0</v>
      </c>
      <c r="BM80" s="20">
        <f>IF(AF80&gt;0,$N80*((1+'3- Datos generales'!$B$5)^(BM$3-'3- Datos generales'!$B$4))*(AF80*((1+'3- Datos generales'!$B$11)^('5-Proyección inversiones'!BM$3-'3- Datos generales'!$B$4+'8 -Datos de referencia'!$B$25))),0)</f>
        <v>0</v>
      </c>
      <c r="BN80" s="20">
        <f>IF(AG80&gt;0,$N80*((1+'3- Datos generales'!$B$5)^(BN$3-'3- Datos generales'!$B$4))*(AG80*((1+'3- Datos generales'!$B$11)^('5-Proyección inversiones'!BN$3-'3- Datos generales'!$B$4+'8 -Datos de referencia'!$B$25))),0)</f>
        <v>0</v>
      </c>
      <c r="BO80" s="20">
        <f>IF(AH80&gt;0,$N80*((1+'3- Datos generales'!$B$5)^(BO$3-'3- Datos generales'!$B$4))*(AH80*((1+'3- Datos generales'!$B$11)^('5-Proyección inversiones'!BO$3-'3- Datos generales'!$B$4+'8 -Datos de referencia'!$B$25))),0)</f>
        <v>0</v>
      </c>
      <c r="BP80" s="20">
        <f>IF(AI80&gt;0,$N80*((1+'3- Datos generales'!$B$5)^(BP$3-'3- Datos generales'!$B$4))*(AI80*((1+'3- Datos generales'!$B$11)^('5-Proyección inversiones'!BP$3-'3- Datos generales'!$B$4+'8 -Datos de referencia'!$B$25))),0)</f>
        <v>0</v>
      </c>
      <c r="BQ80" s="20">
        <f>IF(AJ80&gt;0,$N80*((1+'3- Datos generales'!$B$5)^(BQ$3-'3- Datos generales'!$B$4))*(AJ80*((1+'3- Datos generales'!$B$11)^('5-Proyección inversiones'!BQ$3-'3- Datos generales'!$B$4+'8 -Datos de referencia'!$B$25))),0)</f>
        <v>0</v>
      </c>
      <c r="BR80" s="155">
        <f>IF(AK80&gt;0,$N80*((1+'3- Datos generales'!$B$5)^(BR$3-'3- Datos generales'!$B$4))*(AK80*((1+'3- Datos generales'!$B$11)^('5-Proyección inversiones'!BR$3-'3- Datos generales'!$B$4+'8 -Datos de referencia'!$B$25))),0)</f>
        <v>0</v>
      </c>
      <c r="BS80" s="23">
        <f>IF(AL80&gt;0,AL80*($O80*(1+'3- Datos generales'!$B$5)^(BH$3-'3- Datos generales'!$B$4)),0)</f>
        <v>0</v>
      </c>
      <c r="BT80" s="20">
        <f>IF(AM80&gt;0,AM80*($O80*(1+'3- Datos generales'!$B$5)^(BT$3-'3- Datos generales'!$B$4)),0)</f>
        <v>0</v>
      </c>
      <c r="BU80" s="20">
        <f>IF(AN80&gt;0,AN80*($O80*(1+'3- Datos generales'!$B$5)^(BU$3-'3- Datos generales'!$B$4)),0)</f>
        <v>0</v>
      </c>
      <c r="BV80" s="20">
        <f>IF(AO80&gt;0,AO80*($O80*(1+'3- Datos generales'!$B$5)^(BV$3-'3- Datos generales'!$B$4)),0)</f>
        <v>0</v>
      </c>
      <c r="BW80" s="20">
        <f>IF(AP80&gt;0,AP80*($O80*(1+'3- Datos generales'!$B$5)^(BW$3-'3- Datos generales'!$B$4)),0)</f>
        <v>0</v>
      </c>
      <c r="BX80" s="20">
        <f>IF(AQ80&gt;0,AQ80*($O80*(1+'3- Datos generales'!$B$5)^(BX$3-'3- Datos generales'!$B$4)),0)</f>
        <v>0</v>
      </c>
      <c r="BY80" s="20">
        <f>IF(AR80&gt;0,AR80*($O80*(1+'3- Datos generales'!$B$5)^(BY$3-'3- Datos generales'!$B$4)),0)</f>
        <v>0</v>
      </c>
      <c r="BZ80" s="20">
        <f>IF(AS80&gt;0,AS80*($O80*(1+'3- Datos generales'!$B$5)^(BZ$3-'3- Datos generales'!$B$4)),0)</f>
        <v>0</v>
      </c>
      <c r="CA80" s="20">
        <f>IF(AT80&gt;0,AT80*($O80*(1+'3- Datos generales'!$B$5)^(CA$3-'3- Datos generales'!$B$4)),0)</f>
        <v>0</v>
      </c>
      <c r="CB80" s="20">
        <f>IF(AU80&gt;0,AU80*($O80*(1+'3- Datos generales'!$B$5)^(CB$3-'3- Datos generales'!$B$4)),0)</f>
        <v>0</v>
      </c>
      <c r="CC80" s="155">
        <f>IF(AV80&gt;0,AV80*($O80*(1+'3- Datos generales'!$B$5)^(CC$3-'3- Datos generales'!$B$4)),0)</f>
        <v>0</v>
      </c>
    </row>
    <row r="81" spans="1:81" x14ac:dyDescent="0.25">
      <c r="A81" s="38"/>
      <c r="B81" s="14"/>
      <c r="C81" s="14">
        <f>'4-Registro de activos'!C81</f>
        <v>0</v>
      </c>
      <c r="D81" s="14">
        <f>'4-Registro de activos'!D81</f>
        <v>0</v>
      </c>
      <c r="E81" s="14">
        <f>'4-Registro de activos'!E81</f>
        <v>0</v>
      </c>
      <c r="F81" s="14">
        <f>'4-Registro de activos'!F81</f>
        <v>0</v>
      </c>
      <c r="G81" s="14">
        <f>'4-Registro de activos'!G81</f>
        <v>0</v>
      </c>
      <c r="H81" s="26">
        <f>'4-Registro de activos'!H81</f>
        <v>0</v>
      </c>
      <c r="I81" s="15" t="str">
        <f>'4-Registro de activos'!AV81</f>
        <v>n/a</v>
      </c>
      <c r="J81" s="14" t="str">
        <f>'4-Registro de activos'!AW81</f>
        <v>Bajo Riesgo</v>
      </c>
      <c r="K81" s="14" t="str">
        <f>'4-Registro de activos'!AX81</f>
        <v>n/a</v>
      </c>
      <c r="L81" s="14" t="str">
        <f>'4-Registro de activos'!AY81</f>
        <v>n/a</v>
      </c>
      <c r="M81" s="66">
        <f>IF('4-Registro de activos'!K81="Sistema no mejorado",AVERAGE('3- Datos generales'!$D$20:$D$21),0)</f>
        <v>0</v>
      </c>
      <c r="N81" s="20" t="str">
        <f>IF('4-Registro de activos'!K81="Sistema no mejorado",0,IF('4-Registro de activos'!I81="sin dato","n/a",IF('4-Registro de activos'!I81="otro","n/a",VLOOKUP('4-Registro de activos'!I81,'3- Datos generales'!$A$23:$D$24,4,0))))</f>
        <v>n/a</v>
      </c>
      <c r="O81" s="155" t="str">
        <f>IF('4-Registro de activos'!K81="Sistema no mejorado",0,IF('4-Registro de activos'!I81="sin dato","n/a",IF('4-Registro de activos'!I81="otro","n/a",VLOOKUP('4-Registro de activos'!I81,'3- Datos generales'!$A$26:$D$27,4,0))))</f>
        <v>n/a</v>
      </c>
      <c r="P81" s="22">
        <f>IF('4-Registro de activos'!$AY81="Nueva Construccion",ROUNDUP(('4-Registro de activos'!$G81*'3- Datos generales'!$B$12*(1+'3- Datos generales'!$B$11)^(P$3-'3- Datos generales'!$B$4)),0),0)</f>
        <v>0</v>
      </c>
      <c r="Q81" s="21">
        <f>IF('4-Registro de activos'!$AY81="Nueva Construccion",IF($P81&gt;0,0,ROUNDUP(('4-Registro de activos'!$G81*'3- Datos generales'!$B$12*(1+'3- Datos generales'!$B$11)^(Q$3-'3- Datos generales'!$B$4)),0)),0)</f>
        <v>0</v>
      </c>
      <c r="R81" s="21">
        <f>IF('4-Registro de activos'!$AY81="Nueva Construccion",IF($P81&gt;0,0,ROUNDUP(('4-Registro de activos'!$G81*'3- Datos generales'!$B$12*(1+'3- Datos generales'!$B$11)^(R$3-'3- Datos generales'!$B$4)),0)),0)</f>
        <v>0</v>
      </c>
      <c r="S81" s="21">
        <f>IF('4-Registro de activos'!$AY81="Nueva Construccion",IF($P81&gt;0,0,ROUNDUP(('4-Registro de activos'!$G81*'3- Datos generales'!$B$12*(1+'3- Datos generales'!$B$11)^(S$3-'3- Datos generales'!$B$4)),0)),0)</f>
        <v>0</v>
      </c>
      <c r="T81" s="21">
        <f>IF('4-Registro de activos'!$AY81="Nueva Construccion",IF($P81&gt;0,0,ROUNDUP(('4-Registro de activos'!$G81*'3- Datos generales'!$B$12*(1+'3- Datos generales'!$B$11)^(T$3-'3- Datos generales'!$B$4)),0)),0)</f>
        <v>0</v>
      </c>
      <c r="U81" s="21">
        <f>IF('4-Registro de activos'!$AY81="Nueva Construccion",IF($P81&gt;0,0,ROUNDUP(('4-Registro de activos'!$G81*'3- Datos generales'!$B$12*(1+'3- Datos generales'!$B$11)^(U$3-'3- Datos generales'!$B$4)),0)),0)</f>
        <v>0</v>
      </c>
      <c r="V81" s="21">
        <f>IF('4-Registro de activos'!$AY81="Nueva Construccion",IF($P81&gt;0,0,ROUNDUP(('4-Registro de activos'!$G81*'3- Datos generales'!$B$12*(1+'3- Datos generales'!$B$11)^(V$3-'3- Datos generales'!$B$4)),0)),0)</f>
        <v>0</v>
      </c>
      <c r="W81" s="21">
        <f>IF('4-Registro de activos'!$AY81="Nueva Construccion",IF($P81&gt;0,0,ROUNDUP(('4-Registro de activos'!$G81*'3- Datos generales'!$B$12*(1+'3- Datos generales'!$B$11)^(W$3-'3- Datos generales'!$B$4)),0)),0)</f>
        <v>0</v>
      </c>
      <c r="X81" s="21">
        <f>IF('4-Registro de activos'!$AY81="Nueva Construccion",IF($P81&gt;0,0,ROUNDUP(('4-Registro de activos'!$G81*'3- Datos generales'!$B$12*(1+'3- Datos generales'!$B$11)^(X$3-'3- Datos generales'!$B$4)),0)),0)</f>
        <v>0</v>
      </c>
      <c r="Y81" s="21">
        <f>IF('4-Registro de activos'!$AY81="Nueva Construccion",IF($P81&gt;0,0,ROUNDUP(('4-Registro de activos'!$G81*'3- Datos generales'!$B$12*(1+'3- Datos generales'!$B$11)^(Y$3-'3- Datos generales'!$B$4)),0)),0)</f>
        <v>0</v>
      </c>
      <c r="Z81" s="159">
        <f>IF('4-Registro de activos'!$AY81="Nueva Construccion",IF($P81&gt;0,0,ROUNDUP(('4-Registro de activos'!$G81*'3- Datos generales'!$B$12*(1+'3- Datos generales'!$B$11)^(Z$3-'3- Datos generales'!$B$4)),0)),0)</f>
        <v>0</v>
      </c>
      <c r="AA81" s="22">
        <f>IF('4-Registro de activos'!$AV81&lt;=(AA$3-'3- Datos generales'!$B$4),ROUNDUP(('4-Registro de activos'!$G81*'3- Datos generales'!$B$12*(1+'3- Datos generales'!$B$11)^(AA$3-'3- Datos generales'!$B$4)),0),0)</f>
        <v>0</v>
      </c>
      <c r="AB81" s="21">
        <f>IF('4-Registro de activos'!$AV81=(AB$3-'3- Datos generales'!$B$4),ROUNDUP(('4-Registro de activos'!$G81*'3- Datos generales'!$B$12*(1+'3- Datos generales'!$B$11)^(AB$3-'3- Datos generales'!$B$4)),0),0)</f>
        <v>0</v>
      </c>
      <c r="AC81" s="21">
        <f>IF('4-Registro de activos'!$AV81=(AC$3-'3- Datos generales'!$B$4),ROUNDUP(('4-Registro de activos'!$G81*'3- Datos generales'!$B$12*(1+'3- Datos generales'!$B$11)^(AC$3-'3- Datos generales'!$B$4)),0),0)</f>
        <v>0</v>
      </c>
      <c r="AD81" s="21">
        <f>IF('4-Registro de activos'!$AV81=(AD$3-'3- Datos generales'!$B$4),ROUNDUP(('4-Registro de activos'!$G81*'3- Datos generales'!$B$12*(1+'3- Datos generales'!$B$11)^(AD$3-'3- Datos generales'!$B$4)),0),0)</f>
        <v>0</v>
      </c>
      <c r="AE81" s="21">
        <f>IF('4-Registro de activos'!$AV81=(AE$3-'3- Datos generales'!$B$4),ROUNDUP(('4-Registro de activos'!$G81*'3- Datos generales'!$B$12*(1+'3- Datos generales'!$B$11)^(AE$3-'3- Datos generales'!$B$4)),0),0)</f>
        <v>0</v>
      </c>
      <c r="AF81" s="21">
        <f>IF('4-Registro de activos'!$AV81=(AF$3-'3- Datos generales'!$B$4),ROUNDUP(('4-Registro de activos'!$G81*'3- Datos generales'!$B$12*(1+'3- Datos generales'!$B$11)^(AF$3-'3- Datos generales'!$B$4)),0),0)</f>
        <v>0</v>
      </c>
      <c r="AG81" s="21">
        <f>IF('4-Registro de activos'!$AV81=(AG$3-'3- Datos generales'!$B$4),ROUNDUP(('4-Registro de activos'!$G81*'3- Datos generales'!$B$12*(1+'3- Datos generales'!$B$11)^(AG$3-'3- Datos generales'!$B$4)),0),0)</f>
        <v>0</v>
      </c>
      <c r="AH81" s="21">
        <f>IF('4-Registro de activos'!$AV81=(AH$3-'3- Datos generales'!$B$4),ROUNDUP(('4-Registro de activos'!$G81*'3- Datos generales'!$B$12*(1+'3- Datos generales'!$B$11)^(AH$3-'3- Datos generales'!$B$4)),0),0)</f>
        <v>0</v>
      </c>
      <c r="AI81" s="21">
        <f>IF('4-Registro de activos'!$AV81=(AI$3-'3- Datos generales'!$B$4),ROUNDUP(('4-Registro de activos'!$G81*'3- Datos generales'!$B$12*(1+'3- Datos generales'!$B$11)^(AI$3-'3- Datos generales'!$B$4)),0),0)</f>
        <v>0</v>
      </c>
      <c r="AJ81" s="21">
        <f>IF('4-Registro de activos'!$AV81=(AJ$3-'3- Datos generales'!$B$4),ROUNDUP(('4-Registro de activos'!$G81*'3- Datos generales'!$B$12*(1+'3- Datos generales'!$B$11)^(AJ$3-'3- Datos generales'!$B$4)),0),0)</f>
        <v>0</v>
      </c>
      <c r="AK81" s="159">
        <f>IF('4-Registro de activos'!$AV81=(AK$3-'3- Datos generales'!$B$4),ROUNDUP(('4-Registro de activos'!$G81*'3- Datos generales'!$B$12*(1+'3- Datos generales'!$B$11)^(AK$3-'3- Datos generales'!$B$4)),0),0)</f>
        <v>0</v>
      </c>
      <c r="AL81" s="22">
        <f>IF('4-Registro de activos'!$AV81&lt;=(AL$3-'3- Datos generales'!$B$4),ROUNDUP((('4-Registro de activos'!$H81*'3- Datos generales'!$B$12)*((1+'3- Datos generales'!$B$11)^(AL$3-'3- Datos generales'!$B$4+'8 -Datos de referencia'!$B$25))),0),0)</f>
        <v>0</v>
      </c>
      <c r="AM81" s="21">
        <f>IF('4-Registro de activos'!$AV81=(AM$3-'3- Datos generales'!$B$4),ROUNDUP((('4-Registro de activos'!$H81*'3- Datos generales'!$B$12)*((1+'3- Datos generales'!$B$11)^(AM$3-'3- Datos generales'!$B$4+'8 -Datos de referencia'!$B$25))),0),0)</f>
        <v>0</v>
      </c>
      <c r="AN81" s="21">
        <f>IF('4-Registro de activos'!$AV81=(AN$3-'3- Datos generales'!$B$4),ROUNDUP((('4-Registro de activos'!$H81*'3- Datos generales'!$B$12)*((1+'3- Datos generales'!$B$11)^(AN$3-'3- Datos generales'!$B$4+'8 -Datos de referencia'!$B$25))),0),0)</f>
        <v>0</v>
      </c>
      <c r="AO81" s="21">
        <f>IF('4-Registro de activos'!$AV81=(AO$3-'3- Datos generales'!$B$4),ROUNDUP((('4-Registro de activos'!$H81*'3- Datos generales'!$B$12)*((1+'3- Datos generales'!$B$11)^(AO$3-'3- Datos generales'!$B$4+'8 -Datos de referencia'!$B$25))),0),0)</f>
        <v>0</v>
      </c>
      <c r="AP81" s="21">
        <f>IF('4-Registro de activos'!$AV81=(AP$3-'3- Datos generales'!$B$4),ROUNDUP((('4-Registro de activos'!$H81*'3- Datos generales'!$B$12)*((1+'3- Datos generales'!$B$11)^(AP$3-'3- Datos generales'!$B$4+'8 -Datos de referencia'!$B$25))),0),0)</f>
        <v>0</v>
      </c>
      <c r="AQ81" s="21">
        <f>IF('4-Registro de activos'!$AV81=(AQ$3-'3- Datos generales'!$B$4),ROUNDUP((('4-Registro de activos'!$H81*'3- Datos generales'!$B$12)*((1+'3- Datos generales'!$B$11)^(AQ$3-'3- Datos generales'!$B$4+'8 -Datos de referencia'!$B$25))),0),0)</f>
        <v>0</v>
      </c>
      <c r="AR81" s="21">
        <f>IF('4-Registro de activos'!$AV81=(AR$3-'3- Datos generales'!$B$4),ROUNDUP((('4-Registro de activos'!$H81*'3- Datos generales'!$B$12)*((1+'3- Datos generales'!$B$11)^(AR$3-'3- Datos generales'!$B$4+'8 -Datos de referencia'!$B$25))),0),0)</f>
        <v>0</v>
      </c>
      <c r="AS81" s="21">
        <f>IF('4-Registro de activos'!$AV81=(AS$3-'3- Datos generales'!$B$4),ROUNDUP((('4-Registro de activos'!$H81*'3- Datos generales'!$B$12)*((1+'3- Datos generales'!$B$11)^(AS$3-'3- Datos generales'!$B$4+'8 -Datos de referencia'!$B$25))),0),0)</f>
        <v>0</v>
      </c>
      <c r="AT81" s="21">
        <f>IF('4-Registro de activos'!$AV81=(AT$3-'3- Datos generales'!$B$4),ROUNDUP((('4-Registro de activos'!$H81*'3- Datos generales'!$B$12)*((1+'3- Datos generales'!$B$11)^(AT$3-'3- Datos generales'!$B$4+'8 -Datos de referencia'!$B$25))),0),0)</f>
        <v>0</v>
      </c>
      <c r="AU81" s="21">
        <f>IF('4-Registro de activos'!$AV81=(AU$3-'3- Datos generales'!$B$4),ROUNDUP((('4-Registro de activos'!$H81*'3- Datos generales'!$B$12)*((1+'3- Datos generales'!$B$11)^(AU$3-'3- Datos generales'!$B$4+'8 -Datos de referencia'!$B$25))),0),0)</f>
        <v>0</v>
      </c>
      <c r="AV81" s="159">
        <f>IF('4-Registro de activos'!$AV81=(AV$3-'3- Datos generales'!$B$4),ROUNDUP((('4-Registro de activos'!$H81*'3- Datos generales'!$B$12)*((1+'3- Datos generales'!$B$11)^(AV$3-'3- Datos generales'!$B$4+'8 -Datos de referencia'!$B$25))),0),0)</f>
        <v>0</v>
      </c>
      <c r="AW81" s="23">
        <f>IF(P81&gt;0,($M81*(1+'3- Datos generales'!$B$5)^('5-Proyección inversiones'!AW$3-'3- Datos generales'!$B$4))*(P81*((1+'3- Datos generales'!$B$11)^(AW$3-'3- Datos generales'!$B$4+'8 -Datos de referencia'!$B$25))),0)</f>
        <v>0</v>
      </c>
      <c r="AX81" s="20">
        <f>IF(Q81&gt;0,($M81*(1+'3- Datos generales'!$B$5)^(AX$3-'3- Datos generales'!$B$4))*(Q81*((1+'3- Datos generales'!$B$11)^('5-Proyección inversiones'!AX$3-'3- Datos generales'!$B$4+'8 -Datos de referencia'!$B$25))),0)</f>
        <v>0</v>
      </c>
      <c r="AY81" s="20">
        <f>IF(R81&gt;0,($M81*(1+'3- Datos generales'!$B$5)^(AY$3-'3- Datos generales'!$B$4))*(R81*((1+'3- Datos generales'!$B$11)^('5-Proyección inversiones'!AY$3-'3- Datos generales'!$B$4+'8 -Datos de referencia'!$B$25))),0)</f>
        <v>0</v>
      </c>
      <c r="AZ81" s="20">
        <f>IF(S81&gt;0,($M81*(1+'3- Datos generales'!$B$5)^(AZ$3-'3- Datos generales'!$B$4))*(S81*((1+'3- Datos generales'!$B$11)^('5-Proyección inversiones'!AZ$3-'3- Datos generales'!$B$4+'8 -Datos de referencia'!$B$25))),0)</f>
        <v>0</v>
      </c>
      <c r="BA81" s="20">
        <f>IF(T81&gt;0,($M81*(1+'3- Datos generales'!$B$5)^(BA$3-'3- Datos generales'!$B$4))*(T81*((1+'3- Datos generales'!$B$11)^('5-Proyección inversiones'!BA$3-'3- Datos generales'!$B$4+'8 -Datos de referencia'!$B$25))),0)</f>
        <v>0</v>
      </c>
      <c r="BB81" s="20">
        <f>IF(U81&gt;0,($M81*(1+'3- Datos generales'!$B$5)^(BB$3-'3- Datos generales'!$B$4))*(U81*((1+'3- Datos generales'!$B$11)^('5-Proyección inversiones'!BB$3-'3- Datos generales'!$B$4+'8 -Datos de referencia'!$B$25))),0)</f>
        <v>0</v>
      </c>
      <c r="BC81" s="20">
        <f>IF(V81&gt;0,($M81*(1+'3- Datos generales'!$B$5)^(BC$3-'3- Datos generales'!$B$4))*(V81*((1+'3- Datos generales'!$B$11)^('5-Proyección inversiones'!BC$3-'3- Datos generales'!$B$4+'8 -Datos de referencia'!$B$25))),0)</f>
        <v>0</v>
      </c>
      <c r="BD81" s="20">
        <f>IF(W81&gt;0,($M81*(1+'3- Datos generales'!$B$5)^(BD$3-'3- Datos generales'!$B$4))*(W81*((1+'3- Datos generales'!$B$11)^('5-Proyección inversiones'!BD$3-'3- Datos generales'!$B$4+'8 -Datos de referencia'!$B$25))),0)</f>
        <v>0</v>
      </c>
      <c r="BE81" s="20">
        <f>IF(X81&gt;0,($M81*(1+'3- Datos generales'!$B$5)^(BE$3-'3- Datos generales'!$B$4))*(X81*((1+'3- Datos generales'!$B$11)^('5-Proyección inversiones'!BE$3-'3- Datos generales'!$B$4+'8 -Datos de referencia'!$B$25))),0)</f>
        <v>0</v>
      </c>
      <c r="BF81" s="20">
        <f>IF(Y81&gt;0,($M81*(1+'3- Datos generales'!$B$5)^(BF$3-'3- Datos generales'!$B$4))*(Y81*((1+'3- Datos generales'!$B$11)^('5-Proyección inversiones'!BF$3-'3- Datos generales'!$B$4+'8 -Datos de referencia'!$B$25))),0)</f>
        <v>0</v>
      </c>
      <c r="BG81" s="155">
        <f>IF(Z81&gt;0,($M81*(1+'3- Datos generales'!$B$5)^(BG$3-'3- Datos generales'!$B$4))*(Z81*((1+'3- Datos generales'!$B$11)^('5-Proyección inversiones'!BG$3-'3- Datos generales'!$B$4+'8 -Datos de referencia'!$B$25))),0)</f>
        <v>0</v>
      </c>
      <c r="BH81" s="23">
        <f>IF(AA81&gt;0,($N81*(1+'3- Datos generales'!$B$5)^(BH$3-'3- Datos generales'!$B$4))*(AA81*((1+'3- Datos generales'!$B$11)^('5-Proyección inversiones'!BH$3-'3- Datos generales'!$B$4+'8 -Datos de referencia'!$B$25))),0)</f>
        <v>0</v>
      </c>
      <c r="BI81" s="20">
        <f>IF(AB81&gt;0,$N81*((1+'3- Datos generales'!$B$5)^(BI$3-'3- Datos generales'!$B$4))*(AB81*((1+'3- Datos generales'!$B$11)^('5-Proyección inversiones'!BI$3-'3- Datos generales'!$B$4+'8 -Datos de referencia'!$B$25))),0)</f>
        <v>0</v>
      </c>
      <c r="BJ81" s="20">
        <f>IF(AC81&gt;0,$N81*((1+'3- Datos generales'!$B$5)^(BJ$3-'3- Datos generales'!$B$4))*(AC81*((1+'3- Datos generales'!$B$11)^('5-Proyección inversiones'!BJ$3-'3- Datos generales'!$B$4+'8 -Datos de referencia'!$B$25))),0)</f>
        <v>0</v>
      </c>
      <c r="BK81" s="20">
        <f>IF(AD81&gt;0,$N81*((1+'3- Datos generales'!$B$5)^(BK$3-'3- Datos generales'!$B$4))*(AD81*((1+'3- Datos generales'!$B$11)^('5-Proyección inversiones'!BK$3-'3- Datos generales'!$B$4+'8 -Datos de referencia'!$B$25))),0)</f>
        <v>0</v>
      </c>
      <c r="BL81" s="20">
        <f>IF(AE81&gt;0,$N81*((1+'3- Datos generales'!$B$5)^(BL$3-'3- Datos generales'!$B$4))*(AE81*((1+'3- Datos generales'!$B$11)^('5-Proyección inversiones'!BL$3-'3- Datos generales'!$B$4+'8 -Datos de referencia'!$B$25))),0)</f>
        <v>0</v>
      </c>
      <c r="BM81" s="20">
        <f>IF(AF81&gt;0,$N81*((1+'3- Datos generales'!$B$5)^(BM$3-'3- Datos generales'!$B$4))*(AF81*((1+'3- Datos generales'!$B$11)^('5-Proyección inversiones'!BM$3-'3- Datos generales'!$B$4+'8 -Datos de referencia'!$B$25))),0)</f>
        <v>0</v>
      </c>
      <c r="BN81" s="20">
        <f>IF(AG81&gt;0,$N81*((1+'3- Datos generales'!$B$5)^(BN$3-'3- Datos generales'!$B$4))*(AG81*((1+'3- Datos generales'!$B$11)^('5-Proyección inversiones'!BN$3-'3- Datos generales'!$B$4+'8 -Datos de referencia'!$B$25))),0)</f>
        <v>0</v>
      </c>
      <c r="BO81" s="20">
        <f>IF(AH81&gt;0,$N81*((1+'3- Datos generales'!$B$5)^(BO$3-'3- Datos generales'!$B$4))*(AH81*((1+'3- Datos generales'!$B$11)^('5-Proyección inversiones'!BO$3-'3- Datos generales'!$B$4+'8 -Datos de referencia'!$B$25))),0)</f>
        <v>0</v>
      </c>
      <c r="BP81" s="20">
        <f>IF(AI81&gt;0,$N81*((1+'3- Datos generales'!$B$5)^(BP$3-'3- Datos generales'!$B$4))*(AI81*((1+'3- Datos generales'!$B$11)^('5-Proyección inversiones'!BP$3-'3- Datos generales'!$B$4+'8 -Datos de referencia'!$B$25))),0)</f>
        <v>0</v>
      </c>
      <c r="BQ81" s="20">
        <f>IF(AJ81&gt;0,$N81*((1+'3- Datos generales'!$B$5)^(BQ$3-'3- Datos generales'!$B$4))*(AJ81*((1+'3- Datos generales'!$B$11)^('5-Proyección inversiones'!BQ$3-'3- Datos generales'!$B$4+'8 -Datos de referencia'!$B$25))),0)</f>
        <v>0</v>
      </c>
      <c r="BR81" s="155">
        <f>IF(AK81&gt;0,$N81*((1+'3- Datos generales'!$B$5)^(BR$3-'3- Datos generales'!$B$4))*(AK81*((1+'3- Datos generales'!$B$11)^('5-Proyección inversiones'!BR$3-'3- Datos generales'!$B$4+'8 -Datos de referencia'!$B$25))),0)</f>
        <v>0</v>
      </c>
      <c r="BS81" s="23">
        <f>IF(AL81&gt;0,AL81*($O81*(1+'3- Datos generales'!$B$5)^(BH$3-'3- Datos generales'!$B$4)),0)</f>
        <v>0</v>
      </c>
      <c r="BT81" s="20">
        <f>IF(AM81&gt;0,AM81*($O81*(1+'3- Datos generales'!$B$5)^(BT$3-'3- Datos generales'!$B$4)),0)</f>
        <v>0</v>
      </c>
      <c r="BU81" s="20">
        <f>IF(AN81&gt;0,AN81*($O81*(1+'3- Datos generales'!$B$5)^(BU$3-'3- Datos generales'!$B$4)),0)</f>
        <v>0</v>
      </c>
      <c r="BV81" s="20">
        <f>IF(AO81&gt;0,AO81*($O81*(1+'3- Datos generales'!$B$5)^(BV$3-'3- Datos generales'!$B$4)),0)</f>
        <v>0</v>
      </c>
      <c r="BW81" s="20">
        <f>IF(AP81&gt;0,AP81*($O81*(1+'3- Datos generales'!$B$5)^(BW$3-'3- Datos generales'!$B$4)),0)</f>
        <v>0</v>
      </c>
      <c r="BX81" s="20">
        <f>IF(AQ81&gt;0,AQ81*($O81*(1+'3- Datos generales'!$B$5)^(BX$3-'3- Datos generales'!$B$4)),0)</f>
        <v>0</v>
      </c>
      <c r="BY81" s="20">
        <f>IF(AR81&gt;0,AR81*($O81*(1+'3- Datos generales'!$B$5)^(BY$3-'3- Datos generales'!$B$4)),0)</f>
        <v>0</v>
      </c>
      <c r="BZ81" s="20">
        <f>IF(AS81&gt;0,AS81*($O81*(1+'3- Datos generales'!$B$5)^(BZ$3-'3- Datos generales'!$B$4)),0)</f>
        <v>0</v>
      </c>
      <c r="CA81" s="20">
        <f>IF(AT81&gt;0,AT81*($O81*(1+'3- Datos generales'!$B$5)^(CA$3-'3- Datos generales'!$B$4)),0)</f>
        <v>0</v>
      </c>
      <c r="CB81" s="20">
        <f>IF(AU81&gt;0,AU81*($O81*(1+'3- Datos generales'!$B$5)^(CB$3-'3- Datos generales'!$B$4)),0)</f>
        <v>0</v>
      </c>
      <c r="CC81" s="155">
        <f>IF(AV81&gt;0,AV81*($O81*(1+'3- Datos generales'!$B$5)^(CC$3-'3- Datos generales'!$B$4)),0)</f>
        <v>0</v>
      </c>
    </row>
    <row r="82" spans="1:81" x14ac:dyDescent="0.25">
      <c r="A82" s="38"/>
      <c r="B82" s="14"/>
      <c r="C82" s="14">
        <f>'4-Registro de activos'!C82</f>
        <v>0</v>
      </c>
      <c r="D82" s="14">
        <f>'4-Registro de activos'!D82</f>
        <v>0</v>
      </c>
      <c r="E82" s="14">
        <f>'4-Registro de activos'!E82</f>
        <v>0</v>
      </c>
      <c r="F82" s="14">
        <f>'4-Registro de activos'!F82</f>
        <v>0</v>
      </c>
      <c r="G82" s="14">
        <f>'4-Registro de activos'!G82</f>
        <v>0</v>
      </c>
      <c r="H82" s="26">
        <f>'4-Registro de activos'!H82</f>
        <v>0</v>
      </c>
      <c r="I82" s="15" t="str">
        <f>'4-Registro de activos'!AV82</f>
        <v>n/a</v>
      </c>
      <c r="J82" s="14" t="str">
        <f>'4-Registro de activos'!AW82</f>
        <v>Bajo Riesgo</v>
      </c>
      <c r="K82" s="14" t="str">
        <f>'4-Registro de activos'!AX82</f>
        <v>n/a</v>
      </c>
      <c r="L82" s="14" t="str">
        <f>'4-Registro de activos'!AY82</f>
        <v>n/a</v>
      </c>
      <c r="M82" s="66">
        <f>IF('4-Registro de activos'!K82="Sistema no mejorado",AVERAGE('3- Datos generales'!$D$20:$D$21),0)</f>
        <v>0</v>
      </c>
      <c r="N82" s="20" t="str">
        <f>IF('4-Registro de activos'!K82="Sistema no mejorado",0,IF('4-Registro de activos'!I82="sin dato","n/a",IF('4-Registro de activos'!I82="otro","n/a",VLOOKUP('4-Registro de activos'!I82,'3- Datos generales'!$A$23:$D$24,4,0))))</f>
        <v>n/a</v>
      </c>
      <c r="O82" s="155" t="str">
        <f>IF('4-Registro de activos'!K82="Sistema no mejorado",0,IF('4-Registro de activos'!I82="sin dato","n/a",IF('4-Registro de activos'!I82="otro","n/a",VLOOKUP('4-Registro de activos'!I82,'3- Datos generales'!$A$26:$D$27,4,0))))</f>
        <v>n/a</v>
      </c>
      <c r="P82" s="22">
        <f>IF('4-Registro de activos'!$AY82="Nueva Construccion",ROUNDUP(('4-Registro de activos'!$G82*'3- Datos generales'!$B$12*(1+'3- Datos generales'!$B$11)^(P$3-'3- Datos generales'!$B$4)),0),0)</f>
        <v>0</v>
      </c>
      <c r="Q82" s="21">
        <f>IF('4-Registro de activos'!$AY82="Nueva Construccion",IF($P82&gt;0,0,ROUNDUP(('4-Registro de activos'!$G82*'3- Datos generales'!$B$12*(1+'3- Datos generales'!$B$11)^(Q$3-'3- Datos generales'!$B$4)),0)),0)</f>
        <v>0</v>
      </c>
      <c r="R82" s="21">
        <f>IF('4-Registro de activos'!$AY82="Nueva Construccion",IF($P82&gt;0,0,ROUNDUP(('4-Registro de activos'!$G82*'3- Datos generales'!$B$12*(1+'3- Datos generales'!$B$11)^(R$3-'3- Datos generales'!$B$4)),0)),0)</f>
        <v>0</v>
      </c>
      <c r="S82" s="21">
        <f>IF('4-Registro de activos'!$AY82="Nueva Construccion",IF($P82&gt;0,0,ROUNDUP(('4-Registro de activos'!$G82*'3- Datos generales'!$B$12*(1+'3- Datos generales'!$B$11)^(S$3-'3- Datos generales'!$B$4)),0)),0)</f>
        <v>0</v>
      </c>
      <c r="T82" s="21">
        <f>IF('4-Registro de activos'!$AY82="Nueva Construccion",IF($P82&gt;0,0,ROUNDUP(('4-Registro de activos'!$G82*'3- Datos generales'!$B$12*(1+'3- Datos generales'!$B$11)^(T$3-'3- Datos generales'!$B$4)),0)),0)</f>
        <v>0</v>
      </c>
      <c r="U82" s="21">
        <f>IF('4-Registro de activos'!$AY82="Nueva Construccion",IF($P82&gt;0,0,ROUNDUP(('4-Registro de activos'!$G82*'3- Datos generales'!$B$12*(1+'3- Datos generales'!$B$11)^(U$3-'3- Datos generales'!$B$4)),0)),0)</f>
        <v>0</v>
      </c>
      <c r="V82" s="21">
        <f>IF('4-Registro de activos'!$AY82="Nueva Construccion",IF($P82&gt;0,0,ROUNDUP(('4-Registro de activos'!$G82*'3- Datos generales'!$B$12*(1+'3- Datos generales'!$B$11)^(V$3-'3- Datos generales'!$B$4)),0)),0)</f>
        <v>0</v>
      </c>
      <c r="W82" s="21">
        <f>IF('4-Registro de activos'!$AY82="Nueva Construccion",IF($P82&gt;0,0,ROUNDUP(('4-Registro de activos'!$G82*'3- Datos generales'!$B$12*(1+'3- Datos generales'!$B$11)^(W$3-'3- Datos generales'!$B$4)),0)),0)</f>
        <v>0</v>
      </c>
      <c r="X82" s="21">
        <f>IF('4-Registro de activos'!$AY82="Nueva Construccion",IF($P82&gt;0,0,ROUNDUP(('4-Registro de activos'!$G82*'3- Datos generales'!$B$12*(1+'3- Datos generales'!$B$11)^(X$3-'3- Datos generales'!$B$4)),0)),0)</f>
        <v>0</v>
      </c>
      <c r="Y82" s="21">
        <f>IF('4-Registro de activos'!$AY82="Nueva Construccion",IF($P82&gt;0,0,ROUNDUP(('4-Registro de activos'!$G82*'3- Datos generales'!$B$12*(1+'3- Datos generales'!$B$11)^(Y$3-'3- Datos generales'!$B$4)),0)),0)</f>
        <v>0</v>
      </c>
      <c r="Z82" s="159">
        <f>IF('4-Registro de activos'!$AY82="Nueva Construccion",IF($P82&gt;0,0,ROUNDUP(('4-Registro de activos'!$G82*'3- Datos generales'!$B$12*(1+'3- Datos generales'!$B$11)^(Z$3-'3- Datos generales'!$B$4)),0)),0)</f>
        <v>0</v>
      </c>
      <c r="AA82" s="22">
        <f>IF('4-Registro de activos'!$AV82&lt;=(AA$3-'3- Datos generales'!$B$4),ROUNDUP(('4-Registro de activos'!$G82*'3- Datos generales'!$B$12*(1+'3- Datos generales'!$B$11)^(AA$3-'3- Datos generales'!$B$4)),0),0)</f>
        <v>0</v>
      </c>
      <c r="AB82" s="21">
        <f>IF('4-Registro de activos'!$AV82=(AB$3-'3- Datos generales'!$B$4),ROUNDUP(('4-Registro de activos'!$G82*'3- Datos generales'!$B$12*(1+'3- Datos generales'!$B$11)^(AB$3-'3- Datos generales'!$B$4)),0),0)</f>
        <v>0</v>
      </c>
      <c r="AC82" s="21">
        <f>IF('4-Registro de activos'!$AV82=(AC$3-'3- Datos generales'!$B$4),ROUNDUP(('4-Registro de activos'!$G82*'3- Datos generales'!$B$12*(1+'3- Datos generales'!$B$11)^(AC$3-'3- Datos generales'!$B$4)),0),0)</f>
        <v>0</v>
      </c>
      <c r="AD82" s="21">
        <f>IF('4-Registro de activos'!$AV82=(AD$3-'3- Datos generales'!$B$4),ROUNDUP(('4-Registro de activos'!$G82*'3- Datos generales'!$B$12*(1+'3- Datos generales'!$B$11)^(AD$3-'3- Datos generales'!$B$4)),0),0)</f>
        <v>0</v>
      </c>
      <c r="AE82" s="21">
        <f>IF('4-Registro de activos'!$AV82=(AE$3-'3- Datos generales'!$B$4),ROUNDUP(('4-Registro de activos'!$G82*'3- Datos generales'!$B$12*(1+'3- Datos generales'!$B$11)^(AE$3-'3- Datos generales'!$B$4)),0),0)</f>
        <v>0</v>
      </c>
      <c r="AF82" s="21">
        <f>IF('4-Registro de activos'!$AV82=(AF$3-'3- Datos generales'!$B$4),ROUNDUP(('4-Registro de activos'!$G82*'3- Datos generales'!$B$12*(1+'3- Datos generales'!$B$11)^(AF$3-'3- Datos generales'!$B$4)),0),0)</f>
        <v>0</v>
      </c>
      <c r="AG82" s="21">
        <f>IF('4-Registro de activos'!$AV82=(AG$3-'3- Datos generales'!$B$4),ROUNDUP(('4-Registro de activos'!$G82*'3- Datos generales'!$B$12*(1+'3- Datos generales'!$B$11)^(AG$3-'3- Datos generales'!$B$4)),0),0)</f>
        <v>0</v>
      </c>
      <c r="AH82" s="21">
        <f>IF('4-Registro de activos'!$AV82=(AH$3-'3- Datos generales'!$B$4),ROUNDUP(('4-Registro de activos'!$G82*'3- Datos generales'!$B$12*(1+'3- Datos generales'!$B$11)^(AH$3-'3- Datos generales'!$B$4)),0),0)</f>
        <v>0</v>
      </c>
      <c r="AI82" s="21">
        <f>IF('4-Registro de activos'!$AV82=(AI$3-'3- Datos generales'!$B$4),ROUNDUP(('4-Registro de activos'!$G82*'3- Datos generales'!$B$12*(1+'3- Datos generales'!$B$11)^(AI$3-'3- Datos generales'!$B$4)),0),0)</f>
        <v>0</v>
      </c>
      <c r="AJ82" s="21">
        <f>IF('4-Registro de activos'!$AV82=(AJ$3-'3- Datos generales'!$B$4),ROUNDUP(('4-Registro de activos'!$G82*'3- Datos generales'!$B$12*(1+'3- Datos generales'!$B$11)^(AJ$3-'3- Datos generales'!$B$4)),0),0)</f>
        <v>0</v>
      </c>
      <c r="AK82" s="159">
        <f>IF('4-Registro de activos'!$AV82=(AK$3-'3- Datos generales'!$B$4),ROUNDUP(('4-Registro de activos'!$G82*'3- Datos generales'!$B$12*(1+'3- Datos generales'!$B$11)^(AK$3-'3- Datos generales'!$B$4)),0),0)</f>
        <v>0</v>
      </c>
      <c r="AL82" s="22">
        <f>IF('4-Registro de activos'!$AV82&lt;=(AL$3-'3- Datos generales'!$B$4),ROUNDUP((('4-Registro de activos'!$H82*'3- Datos generales'!$B$12)*((1+'3- Datos generales'!$B$11)^(AL$3-'3- Datos generales'!$B$4+'8 -Datos de referencia'!$B$25))),0),0)</f>
        <v>0</v>
      </c>
      <c r="AM82" s="21">
        <f>IF('4-Registro de activos'!$AV82=(AM$3-'3- Datos generales'!$B$4),ROUNDUP((('4-Registro de activos'!$H82*'3- Datos generales'!$B$12)*((1+'3- Datos generales'!$B$11)^(AM$3-'3- Datos generales'!$B$4+'8 -Datos de referencia'!$B$25))),0),0)</f>
        <v>0</v>
      </c>
      <c r="AN82" s="21">
        <f>IF('4-Registro de activos'!$AV82=(AN$3-'3- Datos generales'!$B$4),ROUNDUP((('4-Registro de activos'!$H82*'3- Datos generales'!$B$12)*((1+'3- Datos generales'!$B$11)^(AN$3-'3- Datos generales'!$B$4+'8 -Datos de referencia'!$B$25))),0),0)</f>
        <v>0</v>
      </c>
      <c r="AO82" s="21">
        <f>IF('4-Registro de activos'!$AV82=(AO$3-'3- Datos generales'!$B$4),ROUNDUP((('4-Registro de activos'!$H82*'3- Datos generales'!$B$12)*((1+'3- Datos generales'!$B$11)^(AO$3-'3- Datos generales'!$B$4+'8 -Datos de referencia'!$B$25))),0),0)</f>
        <v>0</v>
      </c>
      <c r="AP82" s="21">
        <f>IF('4-Registro de activos'!$AV82=(AP$3-'3- Datos generales'!$B$4),ROUNDUP((('4-Registro de activos'!$H82*'3- Datos generales'!$B$12)*((1+'3- Datos generales'!$B$11)^(AP$3-'3- Datos generales'!$B$4+'8 -Datos de referencia'!$B$25))),0),0)</f>
        <v>0</v>
      </c>
      <c r="AQ82" s="21">
        <f>IF('4-Registro de activos'!$AV82=(AQ$3-'3- Datos generales'!$B$4),ROUNDUP((('4-Registro de activos'!$H82*'3- Datos generales'!$B$12)*((1+'3- Datos generales'!$B$11)^(AQ$3-'3- Datos generales'!$B$4+'8 -Datos de referencia'!$B$25))),0),0)</f>
        <v>0</v>
      </c>
      <c r="AR82" s="21">
        <f>IF('4-Registro de activos'!$AV82=(AR$3-'3- Datos generales'!$B$4),ROUNDUP((('4-Registro de activos'!$H82*'3- Datos generales'!$B$12)*((1+'3- Datos generales'!$B$11)^(AR$3-'3- Datos generales'!$B$4+'8 -Datos de referencia'!$B$25))),0),0)</f>
        <v>0</v>
      </c>
      <c r="AS82" s="21">
        <f>IF('4-Registro de activos'!$AV82=(AS$3-'3- Datos generales'!$B$4),ROUNDUP((('4-Registro de activos'!$H82*'3- Datos generales'!$B$12)*((1+'3- Datos generales'!$B$11)^(AS$3-'3- Datos generales'!$B$4+'8 -Datos de referencia'!$B$25))),0),0)</f>
        <v>0</v>
      </c>
      <c r="AT82" s="21">
        <f>IF('4-Registro de activos'!$AV82=(AT$3-'3- Datos generales'!$B$4),ROUNDUP((('4-Registro de activos'!$H82*'3- Datos generales'!$B$12)*((1+'3- Datos generales'!$B$11)^(AT$3-'3- Datos generales'!$B$4+'8 -Datos de referencia'!$B$25))),0),0)</f>
        <v>0</v>
      </c>
      <c r="AU82" s="21">
        <f>IF('4-Registro de activos'!$AV82=(AU$3-'3- Datos generales'!$B$4),ROUNDUP((('4-Registro de activos'!$H82*'3- Datos generales'!$B$12)*((1+'3- Datos generales'!$B$11)^(AU$3-'3- Datos generales'!$B$4+'8 -Datos de referencia'!$B$25))),0),0)</f>
        <v>0</v>
      </c>
      <c r="AV82" s="159">
        <f>IF('4-Registro de activos'!$AV82=(AV$3-'3- Datos generales'!$B$4),ROUNDUP((('4-Registro de activos'!$H82*'3- Datos generales'!$B$12)*((1+'3- Datos generales'!$B$11)^(AV$3-'3- Datos generales'!$B$4+'8 -Datos de referencia'!$B$25))),0),0)</f>
        <v>0</v>
      </c>
      <c r="AW82" s="23">
        <f>IF(P82&gt;0,($M82*(1+'3- Datos generales'!$B$5)^('5-Proyección inversiones'!AW$3-'3- Datos generales'!$B$4))*(P82*((1+'3- Datos generales'!$B$11)^(AW$3-'3- Datos generales'!$B$4+'8 -Datos de referencia'!$B$25))),0)</f>
        <v>0</v>
      </c>
      <c r="AX82" s="20">
        <f>IF(Q82&gt;0,($M82*(1+'3- Datos generales'!$B$5)^(AX$3-'3- Datos generales'!$B$4))*(Q82*((1+'3- Datos generales'!$B$11)^('5-Proyección inversiones'!AX$3-'3- Datos generales'!$B$4+'8 -Datos de referencia'!$B$25))),0)</f>
        <v>0</v>
      </c>
      <c r="AY82" s="20">
        <f>IF(R82&gt;0,($M82*(1+'3- Datos generales'!$B$5)^(AY$3-'3- Datos generales'!$B$4))*(R82*((1+'3- Datos generales'!$B$11)^('5-Proyección inversiones'!AY$3-'3- Datos generales'!$B$4+'8 -Datos de referencia'!$B$25))),0)</f>
        <v>0</v>
      </c>
      <c r="AZ82" s="20">
        <f>IF(S82&gt;0,($M82*(1+'3- Datos generales'!$B$5)^(AZ$3-'3- Datos generales'!$B$4))*(S82*((1+'3- Datos generales'!$B$11)^('5-Proyección inversiones'!AZ$3-'3- Datos generales'!$B$4+'8 -Datos de referencia'!$B$25))),0)</f>
        <v>0</v>
      </c>
      <c r="BA82" s="20">
        <f>IF(T82&gt;0,($M82*(1+'3- Datos generales'!$B$5)^(BA$3-'3- Datos generales'!$B$4))*(T82*((1+'3- Datos generales'!$B$11)^('5-Proyección inversiones'!BA$3-'3- Datos generales'!$B$4+'8 -Datos de referencia'!$B$25))),0)</f>
        <v>0</v>
      </c>
      <c r="BB82" s="20">
        <f>IF(U82&gt;0,($M82*(1+'3- Datos generales'!$B$5)^(BB$3-'3- Datos generales'!$B$4))*(U82*((1+'3- Datos generales'!$B$11)^('5-Proyección inversiones'!BB$3-'3- Datos generales'!$B$4+'8 -Datos de referencia'!$B$25))),0)</f>
        <v>0</v>
      </c>
      <c r="BC82" s="20">
        <f>IF(V82&gt;0,($M82*(1+'3- Datos generales'!$B$5)^(BC$3-'3- Datos generales'!$B$4))*(V82*((1+'3- Datos generales'!$B$11)^('5-Proyección inversiones'!BC$3-'3- Datos generales'!$B$4+'8 -Datos de referencia'!$B$25))),0)</f>
        <v>0</v>
      </c>
      <c r="BD82" s="20">
        <f>IF(W82&gt;0,($M82*(1+'3- Datos generales'!$B$5)^(BD$3-'3- Datos generales'!$B$4))*(W82*((1+'3- Datos generales'!$B$11)^('5-Proyección inversiones'!BD$3-'3- Datos generales'!$B$4+'8 -Datos de referencia'!$B$25))),0)</f>
        <v>0</v>
      </c>
      <c r="BE82" s="20">
        <f>IF(X82&gt;0,($M82*(1+'3- Datos generales'!$B$5)^(BE$3-'3- Datos generales'!$B$4))*(X82*((1+'3- Datos generales'!$B$11)^('5-Proyección inversiones'!BE$3-'3- Datos generales'!$B$4+'8 -Datos de referencia'!$B$25))),0)</f>
        <v>0</v>
      </c>
      <c r="BF82" s="20">
        <f>IF(Y82&gt;0,($M82*(1+'3- Datos generales'!$B$5)^(BF$3-'3- Datos generales'!$B$4))*(Y82*((1+'3- Datos generales'!$B$11)^('5-Proyección inversiones'!BF$3-'3- Datos generales'!$B$4+'8 -Datos de referencia'!$B$25))),0)</f>
        <v>0</v>
      </c>
      <c r="BG82" s="155">
        <f>IF(Z82&gt;0,($M82*(1+'3- Datos generales'!$B$5)^(BG$3-'3- Datos generales'!$B$4))*(Z82*((1+'3- Datos generales'!$B$11)^('5-Proyección inversiones'!BG$3-'3- Datos generales'!$B$4+'8 -Datos de referencia'!$B$25))),0)</f>
        <v>0</v>
      </c>
      <c r="BH82" s="23">
        <f>IF(AA82&gt;0,($N82*(1+'3- Datos generales'!$B$5)^(BH$3-'3- Datos generales'!$B$4))*(AA82*((1+'3- Datos generales'!$B$11)^('5-Proyección inversiones'!BH$3-'3- Datos generales'!$B$4+'8 -Datos de referencia'!$B$25))),0)</f>
        <v>0</v>
      </c>
      <c r="BI82" s="20">
        <f>IF(AB82&gt;0,$N82*((1+'3- Datos generales'!$B$5)^(BI$3-'3- Datos generales'!$B$4))*(AB82*((1+'3- Datos generales'!$B$11)^('5-Proyección inversiones'!BI$3-'3- Datos generales'!$B$4+'8 -Datos de referencia'!$B$25))),0)</f>
        <v>0</v>
      </c>
      <c r="BJ82" s="20">
        <f>IF(AC82&gt;0,$N82*((1+'3- Datos generales'!$B$5)^(BJ$3-'3- Datos generales'!$B$4))*(AC82*((1+'3- Datos generales'!$B$11)^('5-Proyección inversiones'!BJ$3-'3- Datos generales'!$B$4+'8 -Datos de referencia'!$B$25))),0)</f>
        <v>0</v>
      </c>
      <c r="BK82" s="20">
        <f>IF(AD82&gt;0,$N82*((1+'3- Datos generales'!$B$5)^(BK$3-'3- Datos generales'!$B$4))*(AD82*((1+'3- Datos generales'!$B$11)^('5-Proyección inversiones'!BK$3-'3- Datos generales'!$B$4+'8 -Datos de referencia'!$B$25))),0)</f>
        <v>0</v>
      </c>
      <c r="BL82" s="20">
        <f>IF(AE82&gt;0,$N82*((1+'3- Datos generales'!$B$5)^(BL$3-'3- Datos generales'!$B$4))*(AE82*((1+'3- Datos generales'!$B$11)^('5-Proyección inversiones'!BL$3-'3- Datos generales'!$B$4+'8 -Datos de referencia'!$B$25))),0)</f>
        <v>0</v>
      </c>
      <c r="BM82" s="20">
        <f>IF(AF82&gt;0,$N82*((1+'3- Datos generales'!$B$5)^(BM$3-'3- Datos generales'!$B$4))*(AF82*((1+'3- Datos generales'!$B$11)^('5-Proyección inversiones'!BM$3-'3- Datos generales'!$B$4+'8 -Datos de referencia'!$B$25))),0)</f>
        <v>0</v>
      </c>
      <c r="BN82" s="20">
        <f>IF(AG82&gt;0,$N82*((1+'3- Datos generales'!$B$5)^(BN$3-'3- Datos generales'!$B$4))*(AG82*((1+'3- Datos generales'!$B$11)^('5-Proyección inversiones'!BN$3-'3- Datos generales'!$B$4+'8 -Datos de referencia'!$B$25))),0)</f>
        <v>0</v>
      </c>
      <c r="BO82" s="20">
        <f>IF(AH82&gt;0,$N82*((1+'3- Datos generales'!$B$5)^(BO$3-'3- Datos generales'!$B$4))*(AH82*((1+'3- Datos generales'!$B$11)^('5-Proyección inversiones'!BO$3-'3- Datos generales'!$B$4+'8 -Datos de referencia'!$B$25))),0)</f>
        <v>0</v>
      </c>
      <c r="BP82" s="20">
        <f>IF(AI82&gt;0,$N82*((1+'3- Datos generales'!$B$5)^(BP$3-'3- Datos generales'!$B$4))*(AI82*((1+'3- Datos generales'!$B$11)^('5-Proyección inversiones'!BP$3-'3- Datos generales'!$B$4+'8 -Datos de referencia'!$B$25))),0)</f>
        <v>0</v>
      </c>
      <c r="BQ82" s="20">
        <f>IF(AJ82&gt;0,$N82*((1+'3- Datos generales'!$B$5)^(BQ$3-'3- Datos generales'!$B$4))*(AJ82*((1+'3- Datos generales'!$B$11)^('5-Proyección inversiones'!BQ$3-'3- Datos generales'!$B$4+'8 -Datos de referencia'!$B$25))),0)</f>
        <v>0</v>
      </c>
      <c r="BR82" s="155">
        <f>IF(AK82&gt;0,$N82*((1+'3- Datos generales'!$B$5)^(BR$3-'3- Datos generales'!$B$4))*(AK82*((1+'3- Datos generales'!$B$11)^('5-Proyección inversiones'!BR$3-'3- Datos generales'!$B$4+'8 -Datos de referencia'!$B$25))),0)</f>
        <v>0</v>
      </c>
      <c r="BS82" s="23">
        <f>IF(AL82&gt;0,AL82*($O82*(1+'3- Datos generales'!$B$5)^(BH$3-'3- Datos generales'!$B$4)),0)</f>
        <v>0</v>
      </c>
      <c r="BT82" s="20">
        <f>IF(AM82&gt;0,AM82*($O82*(1+'3- Datos generales'!$B$5)^(BT$3-'3- Datos generales'!$B$4)),0)</f>
        <v>0</v>
      </c>
      <c r="BU82" s="20">
        <f>IF(AN82&gt;0,AN82*($O82*(1+'3- Datos generales'!$B$5)^(BU$3-'3- Datos generales'!$B$4)),0)</f>
        <v>0</v>
      </c>
      <c r="BV82" s="20">
        <f>IF(AO82&gt;0,AO82*($O82*(1+'3- Datos generales'!$B$5)^(BV$3-'3- Datos generales'!$B$4)),0)</f>
        <v>0</v>
      </c>
      <c r="BW82" s="20">
        <f>IF(AP82&gt;0,AP82*($O82*(1+'3- Datos generales'!$B$5)^(BW$3-'3- Datos generales'!$B$4)),0)</f>
        <v>0</v>
      </c>
      <c r="BX82" s="20">
        <f>IF(AQ82&gt;0,AQ82*($O82*(1+'3- Datos generales'!$B$5)^(BX$3-'3- Datos generales'!$B$4)),0)</f>
        <v>0</v>
      </c>
      <c r="BY82" s="20">
        <f>IF(AR82&gt;0,AR82*($O82*(1+'3- Datos generales'!$B$5)^(BY$3-'3- Datos generales'!$B$4)),0)</f>
        <v>0</v>
      </c>
      <c r="BZ82" s="20">
        <f>IF(AS82&gt;0,AS82*($O82*(1+'3- Datos generales'!$B$5)^(BZ$3-'3- Datos generales'!$B$4)),0)</f>
        <v>0</v>
      </c>
      <c r="CA82" s="20">
        <f>IF(AT82&gt;0,AT82*($O82*(1+'3- Datos generales'!$B$5)^(CA$3-'3- Datos generales'!$B$4)),0)</f>
        <v>0</v>
      </c>
      <c r="CB82" s="20">
        <f>IF(AU82&gt;0,AU82*($O82*(1+'3- Datos generales'!$B$5)^(CB$3-'3- Datos generales'!$B$4)),0)</f>
        <v>0</v>
      </c>
      <c r="CC82" s="155">
        <f>IF(AV82&gt;0,AV82*($O82*(1+'3- Datos generales'!$B$5)^(CC$3-'3- Datos generales'!$B$4)),0)</f>
        <v>0</v>
      </c>
    </row>
    <row r="83" spans="1:81" x14ac:dyDescent="0.25">
      <c r="A83" s="38"/>
      <c r="B83" s="14"/>
      <c r="C83" s="14">
        <f>'4-Registro de activos'!C83</f>
        <v>0</v>
      </c>
      <c r="D83" s="14">
        <f>'4-Registro de activos'!D83</f>
        <v>0</v>
      </c>
      <c r="E83" s="14">
        <f>'4-Registro de activos'!E83</f>
        <v>0</v>
      </c>
      <c r="F83" s="14">
        <f>'4-Registro de activos'!F83</f>
        <v>0</v>
      </c>
      <c r="G83" s="14">
        <f>'4-Registro de activos'!G83</f>
        <v>0</v>
      </c>
      <c r="H83" s="26">
        <f>'4-Registro de activos'!H83</f>
        <v>0</v>
      </c>
      <c r="I83" s="15" t="str">
        <f>'4-Registro de activos'!AV83</f>
        <v>n/a</v>
      </c>
      <c r="J83" s="14" t="str">
        <f>'4-Registro de activos'!AW83</f>
        <v>Bajo Riesgo</v>
      </c>
      <c r="K83" s="14" t="str">
        <f>'4-Registro de activos'!AX83</f>
        <v>n/a</v>
      </c>
      <c r="L83" s="14" t="str">
        <f>'4-Registro de activos'!AY83</f>
        <v>n/a</v>
      </c>
      <c r="M83" s="66">
        <f>IF('4-Registro de activos'!K83="Sistema no mejorado",AVERAGE('3- Datos generales'!$D$20:$D$21),0)</f>
        <v>0</v>
      </c>
      <c r="N83" s="20" t="str">
        <f>IF('4-Registro de activos'!K83="Sistema no mejorado",0,IF('4-Registro de activos'!I83="sin dato","n/a",IF('4-Registro de activos'!I83="otro","n/a",VLOOKUP('4-Registro de activos'!I83,'3- Datos generales'!$A$23:$D$24,4,0))))</f>
        <v>n/a</v>
      </c>
      <c r="O83" s="155" t="str">
        <f>IF('4-Registro de activos'!K83="Sistema no mejorado",0,IF('4-Registro de activos'!I83="sin dato","n/a",IF('4-Registro de activos'!I83="otro","n/a",VLOOKUP('4-Registro de activos'!I83,'3- Datos generales'!$A$26:$D$27,4,0))))</f>
        <v>n/a</v>
      </c>
      <c r="P83" s="22">
        <f>IF('4-Registro de activos'!$AY83="Nueva Construccion",ROUNDUP(('4-Registro de activos'!$G83*'3- Datos generales'!$B$12*(1+'3- Datos generales'!$B$11)^(P$3-'3- Datos generales'!$B$4)),0),0)</f>
        <v>0</v>
      </c>
      <c r="Q83" s="21">
        <f>IF('4-Registro de activos'!$AY83="Nueva Construccion",IF($P83&gt;0,0,ROUNDUP(('4-Registro de activos'!$G83*'3- Datos generales'!$B$12*(1+'3- Datos generales'!$B$11)^(Q$3-'3- Datos generales'!$B$4)),0)),0)</f>
        <v>0</v>
      </c>
      <c r="R83" s="21">
        <f>IF('4-Registro de activos'!$AY83="Nueva Construccion",IF($P83&gt;0,0,ROUNDUP(('4-Registro de activos'!$G83*'3- Datos generales'!$B$12*(1+'3- Datos generales'!$B$11)^(R$3-'3- Datos generales'!$B$4)),0)),0)</f>
        <v>0</v>
      </c>
      <c r="S83" s="21">
        <f>IF('4-Registro de activos'!$AY83="Nueva Construccion",IF($P83&gt;0,0,ROUNDUP(('4-Registro de activos'!$G83*'3- Datos generales'!$B$12*(1+'3- Datos generales'!$B$11)^(S$3-'3- Datos generales'!$B$4)),0)),0)</f>
        <v>0</v>
      </c>
      <c r="T83" s="21">
        <f>IF('4-Registro de activos'!$AY83="Nueva Construccion",IF($P83&gt;0,0,ROUNDUP(('4-Registro de activos'!$G83*'3- Datos generales'!$B$12*(1+'3- Datos generales'!$B$11)^(T$3-'3- Datos generales'!$B$4)),0)),0)</f>
        <v>0</v>
      </c>
      <c r="U83" s="21">
        <f>IF('4-Registro de activos'!$AY83="Nueva Construccion",IF($P83&gt;0,0,ROUNDUP(('4-Registro de activos'!$G83*'3- Datos generales'!$B$12*(1+'3- Datos generales'!$B$11)^(U$3-'3- Datos generales'!$B$4)),0)),0)</f>
        <v>0</v>
      </c>
      <c r="V83" s="21">
        <f>IF('4-Registro de activos'!$AY83="Nueva Construccion",IF($P83&gt;0,0,ROUNDUP(('4-Registro de activos'!$G83*'3- Datos generales'!$B$12*(1+'3- Datos generales'!$B$11)^(V$3-'3- Datos generales'!$B$4)),0)),0)</f>
        <v>0</v>
      </c>
      <c r="W83" s="21">
        <f>IF('4-Registro de activos'!$AY83="Nueva Construccion",IF($P83&gt;0,0,ROUNDUP(('4-Registro de activos'!$G83*'3- Datos generales'!$B$12*(1+'3- Datos generales'!$B$11)^(W$3-'3- Datos generales'!$B$4)),0)),0)</f>
        <v>0</v>
      </c>
      <c r="X83" s="21">
        <f>IF('4-Registro de activos'!$AY83="Nueva Construccion",IF($P83&gt;0,0,ROUNDUP(('4-Registro de activos'!$G83*'3- Datos generales'!$B$12*(1+'3- Datos generales'!$B$11)^(X$3-'3- Datos generales'!$B$4)),0)),0)</f>
        <v>0</v>
      </c>
      <c r="Y83" s="21">
        <f>IF('4-Registro de activos'!$AY83="Nueva Construccion",IF($P83&gt;0,0,ROUNDUP(('4-Registro de activos'!$G83*'3- Datos generales'!$B$12*(1+'3- Datos generales'!$B$11)^(Y$3-'3- Datos generales'!$B$4)),0)),0)</f>
        <v>0</v>
      </c>
      <c r="Z83" s="159">
        <f>IF('4-Registro de activos'!$AY83="Nueva Construccion",IF($P83&gt;0,0,ROUNDUP(('4-Registro de activos'!$G83*'3- Datos generales'!$B$12*(1+'3- Datos generales'!$B$11)^(Z$3-'3- Datos generales'!$B$4)),0)),0)</f>
        <v>0</v>
      </c>
      <c r="AA83" s="22">
        <f>IF('4-Registro de activos'!$AV83&lt;=(AA$3-'3- Datos generales'!$B$4),ROUNDUP(('4-Registro de activos'!$G83*'3- Datos generales'!$B$12*(1+'3- Datos generales'!$B$11)^(AA$3-'3- Datos generales'!$B$4)),0),0)</f>
        <v>0</v>
      </c>
      <c r="AB83" s="21">
        <f>IF('4-Registro de activos'!$AV83=(AB$3-'3- Datos generales'!$B$4),ROUNDUP(('4-Registro de activos'!$G83*'3- Datos generales'!$B$12*(1+'3- Datos generales'!$B$11)^(AB$3-'3- Datos generales'!$B$4)),0),0)</f>
        <v>0</v>
      </c>
      <c r="AC83" s="21">
        <f>IF('4-Registro de activos'!$AV83=(AC$3-'3- Datos generales'!$B$4),ROUNDUP(('4-Registro de activos'!$G83*'3- Datos generales'!$B$12*(1+'3- Datos generales'!$B$11)^(AC$3-'3- Datos generales'!$B$4)),0),0)</f>
        <v>0</v>
      </c>
      <c r="AD83" s="21">
        <f>IF('4-Registro de activos'!$AV83=(AD$3-'3- Datos generales'!$B$4),ROUNDUP(('4-Registro de activos'!$G83*'3- Datos generales'!$B$12*(1+'3- Datos generales'!$B$11)^(AD$3-'3- Datos generales'!$B$4)),0),0)</f>
        <v>0</v>
      </c>
      <c r="AE83" s="21">
        <f>IF('4-Registro de activos'!$AV83=(AE$3-'3- Datos generales'!$B$4),ROUNDUP(('4-Registro de activos'!$G83*'3- Datos generales'!$B$12*(1+'3- Datos generales'!$B$11)^(AE$3-'3- Datos generales'!$B$4)),0),0)</f>
        <v>0</v>
      </c>
      <c r="AF83" s="21">
        <f>IF('4-Registro de activos'!$AV83=(AF$3-'3- Datos generales'!$B$4),ROUNDUP(('4-Registro de activos'!$G83*'3- Datos generales'!$B$12*(1+'3- Datos generales'!$B$11)^(AF$3-'3- Datos generales'!$B$4)),0),0)</f>
        <v>0</v>
      </c>
      <c r="AG83" s="21">
        <f>IF('4-Registro de activos'!$AV83=(AG$3-'3- Datos generales'!$B$4),ROUNDUP(('4-Registro de activos'!$G83*'3- Datos generales'!$B$12*(1+'3- Datos generales'!$B$11)^(AG$3-'3- Datos generales'!$B$4)),0),0)</f>
        <v>0</v>
      </c>
      <c r="AH83" s="21">
        <f>IF('4-Registro de activos'!$AV83=(AH$3-'3- Datos generales'!$B$4),ROUNDUP(('4-Registro de activos'!$G83*'3- Datos generales'!$B$12*(1+'3- Datos generales'!$B$11)^(AH$3-'3- Datos generales'!$B$4)),0),0)</f>
        <v>0</v>
      </c>
      <c r="AI83" s="21">
        <f>IF('4-Registro de activos'!$AV83=(AI$3-'3- Datos generales'!$B$4),ROUNDUP(('4-Registro de activos'!$G83*'3- Datos generales'!$B$12*(1+'3- Datos generales'!$B$11)^(AI$3-'3- Datos generales'!$B$4)),0),0)</f>
        <v>0</v>
      </c>
      <c r="AJ83" s="21">
        <f>IF('4-Registro de activos'!$AV83=(AJ$3-'3- Datos generales'!$B$4),ROUNDUP(('4-Registro de activos'!$G83*'3- Datos generales'!$B$12*(1+'3- Datos generales'!$B$11)^(AJ$3-'3- Datos generales'!$B$4)),0),0)</f>
        <v>0</v>
      </c>
      <c r="AK83" s="159">
        <f>IF('4-Registro de activos'!$AV83=(AK$3-'3- Datos generales'!$B$4),ROUNDUP(('4-Registro de activos'!$G83*'3- Datos generales'!$B$12*(1+'3- Datos generales'!$B$11)^(AK$3-'3- Datos generales'!$B$4)),0),0)</f>
        <v>0</v>
      </c>
      <c r="AL83" s="22">
        <f>IF('4-Registro de activos'!$AV83&lt;=(AL$3-'3- Datos generales'!$B$4),ROUNDUP((('4-Registro de activos'!$H83*'3- Datos generales'!$B$12)*((1+'3- Datos generales'!$B$11)^(AL$3-'3- Datos generales'!$B$4+'8 -Datos de referencia'!$B$25))),0),0)</f>
        <v>0</v>
      </c>
      <c r="AM83" s="21">
        <f>IF('4-Registro de activos'!$AV83=(AM$3-'3- Datos generales'!$B$4),ROUNDUP((('4-Registro de activos'!$H83*'3- Datos generales'!$B$12)*((1+'3- Datos generales'!$B$11)^(AM$3-'3- Datos generales'!$B$4+'8 -Datos de referencia'!$B$25))),0),0)</f>
        <v>0</v>
      </c>
      <c r="AN83" s="21">
        <f>IF('4-Registro de activos'!$AV83=(AN$3-'3- Datos generales'!$B$4),ROUNDUP((('4-Registro de activos'!$H83*'3- Datos generales'!$B$12)*((1+'3- Datos generales'!$B$11)^(AN$3-'3- Datos generales'!$B$4+'8 -Datos de referencia'!$B$25))),0),0)</f>
        <v>0</v>
      </c>
      <c r="AO83" s="21">
        <f>IF('4-Registro de activos'!$AV83=(AO$3-'3- Datos generales'!$B$4),ROUNDUP((('4-Registro de activos'!$H83*'3- Datos generales'!$B$12)*((1+'3- Datos generales'!$B$11)^(AO$3-'3- Datos generales'!$B$4+'8 -Datos de referencia'!$B$25))),0),0)</f>
        <v>0</v>
      </c>
      <c r="AP83" s="21">
        <f>IF('4-Registro de activos'!$AV83=(AP$3-'3- Datos generales'!$B$4),ROUNDUP((('4-Registro de activos'!$H83*'3- Datos generales'!$B$12)*((1+'3- Datos generales'!$B$11)^(AP$3-'3- Datos generales'!$B$4+'8 -Datos de referencia'!$B$25))),0),0)</f>
        <v>0</v>
      </c>
      <c r="AQ83" s="21">
        <f>IF('4-Registro de activos'!$AV83=(AQ$3-'3- Datos generales'!$B$4),ROUNDUP((('4-Registro de activos'!$H83*'3- Datos generales'!$B$12)*((1+'3- Datos generales'!$B$11)^(AQ$3-'3- Datos generales'!$B$4+'8 -Datos de referencia'!$B$25))),0),0)</f>
        <v>0</v>
      </c>
      <c r="AR83" s="21">
        <f>IF('4-Registro de activos'!$AV83=(AR$3-'3- Datos generales'!$B$4),ROUNDUP((('4-Registro de activos'!$H83*'3- Datos generales'!$B$12)*((1+'3- Datos generales'!$B$11)^(AR$3-'3- Datos generales'!$B$4+'8 -Datos de referencia'!$B$25))),0),0)</f>
        <v>0</v>
      </c>
      <c r="AS83" s="21">
        <f>IF('4-Registro de activos'!$AV83=(AS$3-'3- Datos generales'!$B$4),ROUNDUP((('4-Registro de activos'!$H83*'3- Datos generales'!$B$12)*((1+'3- Datos generales'!$B$11)^(AS$3-'3- Datos generales'!$B$4+'8 -Datos de referencia'!$B$25))),0),0)</f>
        <v>0</v>
      </c>
      <c r="AT83" s="21">
        <f>IF('4-Registro de activos'!$AV83=(AT$3-'3- Datos generales'!$B$4),ROUNDUP((('4-Registro de activos'!$H83*'3- Datos generales'!$B$12)*((1+'3- Datos generales'!$B$11)^(AT$3-'3- Datos generales'!$B$4+'8 -Datos de referencia'!$B$25))),0),0)</f>
        <v>0</v>
      </c>
      <c r="AU83" s="21">
        <f>IF('4-Registro de activos'!$AV83=(AU$3-'3- Datos generales'!$B$4),ROUNDUP((('4-Registro de activos'!$H83*'3- Datos generales'!$B$12)*((1+'3- Datos generales'!$B$11)^(AU$3-'3- Datos generales'!$B$4+'8 -Datos de referencia'!$B$25))),0),0)</f>
        <v>0</v>
      </c>
      <c r="AV83" s="159">
        <f>IF('4-Registro de activos'!$AV83=(AV$3-'3- Datos generales'!$B$4),ROUNDUP((('4-Registro de activos'!$H83*'3- Datos generales'!$B$12)*((1+'3- Datos generales'!$B$11)^(AV$3-'3- Datos generales'!$B$4+'8 -Datos de referencia'!$B$25))),0),0)</f>
        <v>0</v>
      </c>
      <c r="AW83" s="23">
        <f>IF(P83&gt;0,($M83*(1+'3- Datos generales'!$B$5)^('5-Proyección inversiones'!AW$3-'3- Datos generales'!$B$4))*(P83*((1+'3- Datos generales'!$B$11)^(AW$3-'3- Datos generales'!$B$4+'8 -Datos de referencia'!$B$25))),0)</f>
        <v>0</v>
      </c>
      <c r="AX83" s="20">
        <f>IF(Q83&gt;0,($M83*(1+'3- Datos generales'!$B$5)^(AX$3-'3- Datos generales'!$B$4))*(Q83*((1+'3- Datos generales'!$B$11)^('5-Proyección inversiones'!AX$3-'3- Datos generales'!$B$4+'8 -Datos de referencia'!$B$25))),0)</f>
        <v>0</v>
      </c>
      <c r="AY83" s="20">
        <f>IF(R83&gt;0,($M83*(1+'3- Datos generales'!$B$5)^(AY$3-'3- Datos generales'!$B$4))*(R83*((1+'3- Datos generales'!$B$11)^('5-Proyección inversiones'!AY$3-'3- Datos generales'!$B$4+'8 -Datos de referencia'!$B$25))),0)</f>
        <v>0</v>
      </c>
      <c r="AZ83" s="20">
        <f>IF(S83&gt;0,($M83*(1+'3- Datos generales'!$B$5)^(AZ$3-'3- Datos generales'!$B$4))*(S83*((1+'3- Datos generales'!$B$11)^('5-Proyección inversiones'!AZ$3-'3- Datos generales'!$B$4+'8 -Datos de referencia'!$B$25))),0)</f>
        <v>0</v>
      </c>
      <c r="BA83" s="20">
        <f>IF(T83&gt;0,($M83*(1+'3- Datos generales'!$B$5)^(BA$3-'3- Datos generales'!$B$4))*(T83*((1+'3- Datos generales'!$B$11)^('5-Proyección inversiones'!BA$3-'3- Datos generales'!$B$4+'8 -Datos de referencia'!$B$25))),0)</f>
        <v>0</v>
      </c>
      <c r="BB83" s="20">
        <f>IF(U83&gt;0,($M83*(1+'3- Datos generales'!$B$5)^(BB$3-'3- Datos generales'!$B$4))*(U83*((1+'3- Datos generales'!$B$11)^('5-Proyección inversiones'!BB$3-'3- Datos generales'!$B$4+'8 -Datos de referencia'!$B$25))),0)</f>
        <v>0</v>
      </c>
      <c r="BC83" s="20">
        <f>IF(V83&gt;0,($M83*(1+'3- Datos generales'!$B$5)^(BC$3-'3- Datos generales'!$B$4))*(V83*((1+'3- Datos generales'!$B$11)^('5-Proyección inversiones'!BC$3-'3- Datos generales'!$B$4+'8 -Datos de referencia'!$B$25))),0)</f>
        <v>0</v>
      </c>
      <c r="BD83" s="20">
        <f>IF(W83&gt;0,($M83*(1+'3- Datos generales'!$B$5)^(BD$3-'3- Datos generales'!$B$4))*(W83*((1+'3- Datos generales'!$B$11)^('5-Proyección inversiones'!BD$3-'3- Datos generales'!$B$4+'8 -Datos de referencia'!$B$25))),0)</f>
        <v>0</v>
      </c>
      <c r="BE83" s="20">
        <f>IF(X83&gt;0,($M83*(1+'3- Datos generales'!$B$5)^(BE$3-'3- Datos generales'!$B$4))*(X83*((1+'3- Datos generales'!$B$11)^('5-Proyección inversiones'!BE$3-'3- Datos generales'!$B$4+'8 -Datos de referencia'!$B$25))),0)</f>
        <v>0</v>
      </c>
      <c r="BF83" s="20">
        <f>IF(Y83&gt;0,($M83*(1+'3- Datos generales'!$B$5)^(BF$3-'3- Datos generales'!$B$4))*(Y83*((1+'3- Datos generales'!$B$11)^('5-Proyección inversiones'!BF$3-'3- Datos generales'!$B$4+'8 -Datos de referencia'!$B$25))),0)</f>
        <v>0</v>
      </c>
      <c r="BG83" s="155">
        <f>IF(Z83&gt;0,($M83*(1+'3- Datos generales'!$B$5)^(BG$3-'3- Datos generales'!$B$4))*(Z83*((1+'3- Datos generales'!$B$11)^('5-Proyección inversiones'!BG$3-'3- Datos generales'!$B$4+'8 -Datos de referencia'!$B$25))),0)</f>
        <v>0</v>
      </c>
      <c r="BH83" s="23">
        <f>IF(AA83&gt;0,($N83*(1+'3- Datos generales'!$B$5)^(BH$3-'3- Datos generales'!$B$4))*(AA83*((1+'3- Datos generales'!$B$11)^('5-Proyección inversiones'!BH$3-'3- Datos generales'!$B$4+'8 -Datos de referencia'!$B$25))),0)</f>
        <v>0</v>
      </c>
      <c r="BI83" s="20">
        <f>IF(AB83&gt;0,$N83*((1+'3- Datos generales'!$B$5)^(BI$3-'3- Datos generales'!$B$4))*(AB83*((1+'3- Datos generales'!$B$11)^('5-Proyección inversiones'!BI$3-'3- Datos generales'!$B$4+'8 -Datos de referencia'!$B$25))),0)</f>
        <v>0</v>
      </c>
      <c r="BJ83" s="20">
        <f>IF(AC83&gt;0,$N83*((1+'3- Datos generales'!$B$5)^(BJ$3-'3- Datos generales'!$B$4))*(AC83*((1+'3- Datos generales'!$B$11)^('5-Proyección inversiones'!BJ$3-'3- Datos generales'!$B$4+'8 -Datos de referencia'!$B$25))),0)</f>
        <v>0</v>
      </c>
      <c r="BK83" s="20">
        <f>IF(AD83&gt;0,$N83*((1+'3- Datos generales'!$B$5)^(BK$3-'3- Datos generales'!$B$4))*(AD83*((1+'3- Datos generales'!$B$11)^('5-Proyección inversiones'!BK$3-'3- Datos generales'!$B$4+'8 -Datos de referencia'!$B$25))),0)</f>
        <v>0</v>
      </c>
      <c r="BL83" s="20">
        <f>IF(AE83&gt;0,$N83*((1+'3- Datos generales'!$B$5)^(BL$3-'3- Datos generales'!$B$4))*(AE83*((1+'3- Datos generales'!$B$11)^('5-Proyección inversiones'!BL$3-'3- Datos generales'!$B$4+'8 -Datos de referencia'!$B$25))),0)</f>
        <v>0</v>
      </c>
      <c r="BM83" s="20">
        <f>IF(AF83&gt;0,$N83*((1+'3- Datos generales'!$B$5)^(BM$3-'3- Datos generales'!$B$4))*(AF83*((1+'3- Datos generales'!$B$11)^('5-Proyección inversiones'!BM$3-'3- Datos generales'!$B$4+'8 -Datos de referencia'!$B$25))),0)</f>
        <v>0</v>
      </c>
      <c r="BN83" s="20">
        <f>IF(AG83&gt;0,$N83*((1+'3- Datos generales'!$B$5)^(BN$3-'3- Datos generales'!$B$4))*(AG83*((1+'3- Datos generales'!$B$11)^('5-Proyección inversiones'!BN$3-'3- Datos generales'!$B$4+'8 -Datos de referencia'!$B$25))),0)</f>
        <v>0</v>
      </c>
      <c r="BO83" s="20">
        <f>IF(AH83&gt;0,$N83*((1+'3- Datos generales'!$B$5)^(BO$3-'3- Datos generales'!$B$4))*(AH83*((1+'3- Datos generales'!$B$11)^('5-Proyección inversiones'!BO$3-'3- Datos generales'!$B$4+'8 -Datos de referencia'!$B$25))),0)</f>
        <v>0</v>
      </c>
      <c r="BP83" s="20">
        <f>IF(AI83&gt;0,$N83*((1+'3- Datos generales'!$B$5)^(BP$3-'3- Datos generales'!$B$4))*(AI83*((1+'3- Datos generales'!$B$11)^('5-Proyección inversiones'!BP$3-'3- Datos generales'!$B$4+'8 -Datos de referencia'!$B$25))),0)</f>
        <v>0</v>
      </c>
      <c r="BQ83" s="20">
        <f>IF(AJ83&gt;0,$N83*((1+'3- Datos generales'!$B$5)^(BQ$3-'3- Datos generales'!$B$4))*(AJ83*((1+'3- Datos generales'!$B$11)^('5-Proyección inversiones'!BQ$3-'3- Datos generales'!$B$4+'8 -Datos de referencia'!$B$25))),0)</f>
        <v>0</v>
      </c>
      <c r="BR83" s="155">
        <f>IF(AK83&gt;0,$N83*((1+'3- Datos generales'!$B$5)^(BR$3-'3- Datos generales'!$B$4))*(AK83*((1+'3- Datos generales'!$B$11)^('5-Proyección inversiones'!BR$3-'3- Datos generales'!$B$4+'8 -Datos de referencia'!$B$25))),0)</f>
        <v>0</v>
      </c>
      <c r="BS83" s="23">
        <f>IF(AL83&gt;0,AL83*($O83*(1+'3- Datos generales'!$B$5)^(BH$3-'3- Datos generales'!$B$4)),0)</f>
        <v>0</v>
      </c>
      <c r="BT83" s="20">
        <f>IF(AM83&gt;0,AM83*($O83*(1+'3- Datos generales'!$B$5)^(BT$3-'3- Datos generales'!$B$4)),0)</f>
        <v>0</v>
      </c>
      <c r="BU83" s="20">
        <f>IF(AN83&gt;0,AN83*($O83*(1+'3- Datos generales'!$B$5)^(BU$3-'3- Datos generales'!$B$4)),0)</f>
        <v>0</v>
      </c>
      <c r="BV83" s="20">
        <f>IF(AO83&gt;0,AO83*($O83*(1+'3- Datos generales'!$B$5)^(BV$3-'3- Datos generales'!$B$4)),0)</f>
        <v>0</v>
      </c>
      <c r="BW83" s="20">
        <f>IF(AP83&gt;0,AP83*($O83*(1+'3- Datos generales'!$B$5)^(BW$3-'3- Datos generales'!$B$4)),0)</f>
        <v>0</v>
      </c>
      <c r="BX83" s="20">
        <f>IF(AQ83&gt;0,AQ83*($O83*(1+'3- Datos generales'!$B$5)^(BX$3-'3- Datos generales'!$B$4)),0)</f>
        <v>0</v>
      </c>
      <c r="BY83" s="20">
        <f>IF(AR83&gt;0,AR83*($O83*(1+'3- Datos generales'!$B$5)^(BY$3-'3- Datos generales'!$B$4)),0)</f>
        <v>0</v>
      </c>
      <c r="BZ83" s="20">
        <f>IF(AS83&gt;0,AS83*($O83*(1+'3- Datos generales'!$B$5)^(BZ$3-'3- Datos generales'!$B$4)),0)</f>
        <v>0</v>
      </c>
      <c r="CA83" s="20">
        <f>IF(AT83&gt;0,AT83*($O83*(1+'3- Datos generales'!$B$5)^(CA$3-'3- Datos generales'!$B$4)),0)</f>
        <v>0</v>
      </c>
      <c r="CB83" s="20">
        <f>IF(AU83&gt;0,AU83*($O83*(1+'3- Datos generales'!$B$5)^(CB$3-'3- Datos generales'!$B$4)),0)</f>
        <v>0</v>
      </c>
      <c r="CC83" s="155">
        <f>IF(AV83&gt;0,AV83*($O83*(1+'3- Datos generales'!$B$5)^(CC$3-'3- Datos generales'!$B$4)),0)</f>
        <v>0</v>
      </c>
    </row>
    <row r="84" spans="1:81" x14ac:dyDescent="0.25">
      <c r="A84" s="38"/>
      <c r="B84" s="14"/>
      <c r="C84" s="14">
        <f>'4-Registro de activos'!C84</f>
        <v>0</v>
      </c>
      <c r="D84" s="14">
        <f>'4-Registro de activos'!D84</f>
        <v>0</v>
      </c>
      <c r="E84" s="14">
        <f>'4-Registro de activos'!E84</f>
        <v>0</v>
      </c>
      <c r="F84" s="14">
        <f>'4-Registro de activos'!F84</f>
        <v>0</v>
      </c>
      <c r="G84" s="14">
        <f>'4-Registro de activos'!G84</f>
        <v>0</v>
      </c>
      <c r="H84" s="26">
        <f>'4-Registro de activos'!H84</f>
        <v>0</v>
      </c>
      <c r="I84" s="15" t="str">
        <f>'4-Registro de activos'!AV84</f>
        <v>n/a</v>
      </c>
      <c r="J84" s="14" t="str">
        <f>'4-Registro de activos'!AW84</f>
        <v>Bajo Riesgo</v>
      </c>
      <c r="K84" s="14" t="str">
        <f>'4-Registro de activos'!AX84</f>
        <v>n/a</v>
      </c>
      <c r="L84" s="14" t="str">
        <f>'4-Registro de activos'!AY84</f>
        <v>n/a</v>
      </c>
      <c r="M84" s="66">
        <f>IF('4-Registro de activos'!K84="Sistema no mejorado",AVERAGE('3- Datos generales'!$D$20:$D$21),0)</f>
        <v>0</v>
      </c>
      <c r="N84" s="20" t="str">
        <f>IF('4-Registro de activos'!K84="Sistema no mejorado",0,IF('4-Registro de activos'!I84="sin dato","n/a",IF('4-Registro de activos'!I84="otro","n/a",VLOOKUP('4-Registro de activos'!I84,'3- Datos generales'!$A$23:$D$24,4,0))))</f>
        <v>n/a</v>
      </c>
      <c r="O84" s="155" t="str">
        <f>IF('4-Registro de activos'!K84="Sistema no mejorado",0,IF('4-Registro de activos'!I84="sin dato","n/a",IF('4-Registro de activos'!I84="otro","n/a",VLOOKUP('4-Registro de activos'!I84,'3- Datos generales'!$A$26:$D$27,4,0))))</f>
        <v>n/a</v>
      </c>
      <c r="P84" s="22">
        <f>IF('4-Registro de activos'!$AY84="Nueva Construccion",ROUNDUP(('4-Registro de activos'!$G84*'3- Datos generales'!$B$12*(1+'3- Datos generales'!$B$11)^(P$3-'3- Datos generales'!$B$4)),0),0)</f>
        <v>0</v>
      </c>
      <c r="Q84" s="21">
        <f>IF('4-Registro de activos'!$AY84="Nueva Construccion",IF($P84&gt;0,0,ROUNDUP(('4-Registro de activos'!$G84*'3- Datos generales'!$B$12*(1+'3- Datos generales'!$B$11)^(Q$3-'3- Datos generales'!$B$4)),0)),0)</f>
        <v>0</v>
      </c>
      <c r="R84" s="21">
        <f>IF('4-Registro de activos'!$AY84="Nueva Construccion",IF($P84&gt;0,0,ROUNDUP(('4-Registro de activos'!$G84*'3- Datos generales'!$B$12*(1+'3- Datos generales'!$B$11)^(R$3-'3- Datos generales'!$B$4)),0)),0)</f>
        <v>0</v>
      </c>
      <c r="S84" s="21">
        <f>IF('4-Registro de activos'!$AY84="Nueva Construccion",IF($P84&gt;0,0,ROUNDUP(('4-Registro de activos'!$G84*'3- Datos generales'!$B$12*(1+'3- Datos generales'!$B$11)^(S$3-'3- Datos generales'!$B$4)),0)),0)</f>
        <v>0</v>
      </c>
      <c r="T84" s="21">
        <f>IF('4-Registro de activos'!$AY84="Nueva Construccion",IF($P84&gt;0,0,ROUNDUP(('4-Registro de activos'!$G84*'3- Datos generales'!$B$12*(1+'3- Datos generales'!$B$11)^(T$3-'3- Datos generales'!$B$4)),0)),0)</f>
        <v>0</v>
      </c>
      <c r="U84" s="21">
        <f>IF('4-Registro de activos'!$AY84="Nueva Construccion",IF($P84&gt;0,0,ROUNDUP(('4-Registro de activos'!$G84*'3- Datos generales'!$B$12*(1+'3- Datos generales'!$B$11)^(U$3-'3- Datos generales'!$B$4)),0)),0)</f>
        <v>0</v>
      </c>
      <c r="V84" s="21">
        <f>IF('4-Registro de activos'!$AY84="Nueva Construccion",IF($P84&gt;0,0,ROUNDUP(('4-Registro de activos'!$G84*'3- Datos generales'!$B$12*(1+'3- Datos generales'!$B$11)^(V$3-'3- Datos generales'!$B$4)),0)),0)</f>
        <v>0</v>
      </c>
      <c r="W84" s="21">
        <f>IF('4-Registro de activos'!$AY84="Nueva Construccion",IF($P84&gt;0,0,ROUNDUP(('4-Registro de activos'!$G84*'3- Datos generales'!$B$12*(1+'3- Datos generales'!$B$11)^(W$3-'3- Datos generales'!$B$4)),0)),0)</f>
        <v>0</v>
      </c>
      <c r="X84" s="21">
        <f>IF('4-Registro de activos'!$AY84="Nueva Construccion",IF($P84&gt;0,0,ROUNDUP(('4-Registro de activos'!$G84*'3- Datos generales'!$B$12*(1+'3- Datos generales'!$B$11)^(X$3-'3- Datos generales'!$B$4)),0)),0)</f>
        <v>0</v>
      </c>
      <c r="Y84" s="21">
        <f>IF('4-Registro de activos'!$AY84="Nueva Construccion",IF($P84&gt;0,0,ROUNDUP(('4-Registro de activos'!$G84*'3- Datos generales'!$B$12*(1+'3- Datos generales'!$B$11)^(Y$3-'3- Datos generales'!$B$4)),0)),0)</f>
        <v>0</v>
      </c>
      <c r="Z84" s="159">
        <f>IF('4-Registro de activos'!$AY84="Nueva Construccion",IF($P84&gt;0,0,ROUNDUP(('4-Registro de activos'!$G84*'3- Datos generales'!$B$12*(1+'3- Datos generales'!$B$11)^(Z$3-'3- Datos generales'!$B$4)),0)),0)</f>
        <v>0</v>
      </c>
      <c r="AA84" s="22">
        <f>IF('4-Registro de activos'!$AV84&lt;=(AA$3-'3- Datos generales'!$B$4),ROUNDUP(('4-Registro de activos'!$G84*'3- Datos generales'!$B$12*(1+'3- Datos generales'!$B$11)^(AA$3-'3- Datos generales'!$B$4)),0),0)</f>
        <v>0</v>
      </c>
      <c r="AB84" s="21">
        <f>IF('4-Registro de activos'!$AV84=(AB$3-'3- Datos generales'!$B$4),ROUNDUP(('4-Registro de activos'!$G84*'3- Datos generales'!$B$12*(1+'3- Datos generales'!$B$11)^(AB$3-'3- Datos generales'!$B$4)),0),0)</f>
        <v>0</v>
      </c>
      <c r="AC84" s="21">
        <f>IF('4-Registro de activos'!$AV84=(AC$3-'3- Datos generales'!$B$4),ROUNDUP(('4-Registro de activos'!$G84*'3- Datos generales'!$B$12*(1+'3- Datos generales'!$B$11)^(AC$3-'3- Datos generales'!$B$4)),0),0)</f>
        <v>0</v>
      </c>
      <c r="AD84" s="21">
        <f>IF('4-Registro de activos'!$AV84=(AD$3-'3- Datos generales'!$B$4),ROUNDUP(('4-Registro de activos'!$G84*'3- Datos generales'!$B$12*(1+'3- Datos generales'!$B$11)^(AD$3-'3- Datos generales'!$B$4)),0),0)</f>
        <v>0</v>
      </c>
      <c r="AE84" s="21">
        <f>IF('4-Registro de activos'!$AV84=(AE$3-'3- Datos generales'!$B$4),ROUNDUP(('4-Registro de activos'!$G84*'3- Datos generales'!$B$12*(1+'3- Datos generales'!$B$11)^(AE$3-'3- Datos generales'!$B$4)),0),0)</f>
        <v>0</v>
      </c>
      <c r="AF84" s="21">
        <f>IF('4-Registro de activos'!$AV84=(AF$3-'3- Datos generales'!$B$4),ROUNDUP(('4-Registro de activos'!$G84*'3- Datos generales'!$B$12*(1+'3- Datos generales'!$B$11)^(AF$3-'3- Datos generales'!$B$4)),0),0)</f>
        <v>0</v>
      </c>
      <c r="AG84" s="21">
        <f>IF('4-Registro de activos'!$AV84=(AG$3-'3- Datos generales'!$B$4),ROUNDUP(('4-Registro de activos'!$G84*'3- Datos generales'!$B$12*(1+'3- Datos generales'!$B$11)^(AG$3-'3- Datos generales'!$B$4)),0),0)</f>
        <v>0</v>
      </c>
      <c r="AH84" s="21">
        <f>IF('4-Registro de activos'!$AV84=(AH$3-'3- Datos generales'!$B$4),ROUNDUP(('4-Registro de activos'!$G84*'3- Datos generales'!$B$12*(1+'3- Datos generales'!$B$11)^(AH$3-'3- Datos generales'!$B$4)),0),0)</f>
        <v>0</v>
      </c>
      <c r="AI84" s="21">
        <f>IF('4-Registro de activos'!$AV84=(AI$3-'3- Datos generales'!$B$4),ROUNDUP(('4-Registro de activos'!$G84*'3- Datos generales'!$B$12*(1+'3- Datos generales'!$B$11)^(AI$3-'3- Datos generales'!$B$4)),0),0)</f>
        <v>0</v>
      </c>
      <c r="AJ84" s="21">
        <f>IF('4-Registro de activos'!$AV84=(AJ$3-'3- Datos generales'!$B$4),ROUNDUP(('4-Registro de activos'!$G84*'3- Datos generales'!$B$12*(1+'3- Datos generales'!$B$11)^(AJ$3-'3- Datos generales'!$B$4)),0),0)</f>
        <v>0</v>
      </c>
      <c r="AK84" s="159">
        <f>IF('4-Registro de activos'!$AV84=(AK$3-'3- Datos generales'!$B$4),ROUNDUP(('4-Registro de activos'!$G84*'3- Datos generales'!$B$12*(1+'3- Datos generales'!$B$11)^(AK$3-'3- Datos generales'!$B$4)),0),0)</f>
        <v>0</v>
      </c>
      <c r="AL84" s="22">
        <f>IF('4-Registro de activos'!$AV84&lt;=(AL$3-'3- Datos generales'!$B$4),ROUNDUP((('4-Registro de activos'!$H84*'3- Datos generales'!$B$12)*((1+'3- Datos generales'!$B$11)^(AL$3-'3- Datos generales'!$B$4+'8 -Datos de referencia'!$B$25))),0),0)</f>
        <v>0</v>
      </c>
      <c r="AM84" s="21">
        <f>IF('4-Registro de activos'!$AV84=(AM$3-'3- Datos generales'!$B$4),ROUNDUP((('4-Registro de activos'!$H84*'3- Datos generales'!$B$12)*((1+'3- Datos generales'!$B$11)^(AM$3-'3- Datos generales'!$B$4+'8 -Datos de referencia'!$B$25))),0),0)</f>
        <v>0</v>
      </c>
      <c r="AN84" s="21">
        <f>IF('4-Registro de activos'!$AV84=(AN$3-'3- Datos generales'!$B$4),ROUNDUP((('4-Registro de activos'!$H84*'3- Datos generales'!$B$12)*((1+'3- Datos generales'!$B$11)^(AN$3-'3- Datos generales'!$B$4+'8 -Datos de referencia'!$B$25))),0),0)</f>
        <v>0</v>
      </c>
      <c r="AO84" s="21">
        <f>IF('4-Registro de activos'!$AV84=(AO$3-'3- Datos generales'!$B$4),ROUNDUP((('4-Registro de activos'!$H84*'3- Datos generales'!$B$12)*((1+'3- Datos generales'!$B$11)^(AO$3-'3- Datos generales'!$B$4+'8 -Datos de referencia'!$B$25))),0),0)</f>
        <v>0</v>
      </c>
      <c r="AP84" s="21">
        <f>IF('4-Registro de activos'!$AV84=(AP$3-'3- Datos generales'!$B$4),ROUNDUP((('4-Registro de activos'!$H84*'3- Datos generales'!$B$12)*((1+'3- Datos generales'!$B$11)^(AP$3-'3- Datos generales'!$B$4+'8 -Datos de referencia'!$B$25))),0),0)</f>
        <v>0</v>
      </c>
      <c r="AQ84" s="21">
        <f>IF('4-Registro de activos'!$AV84=(AQ$3-'3- Datos generales'!$B$4),ROUNDUP((('4-Registro de activos'!$H84*'3- Datos generales'!$B$12)*((1+'3- Datos generales'!$B$11)^(AQ$3-'3- Datos generales'!$B$4+'8 -Datos de referencia'!$B$25))),0),0)</f>
        <v>0</v>
      </c>
      <c r="AR84" s="21">
        <f>IF('4-Registro de activos'!$AV84=(AR$3-'3- Datos generales'!$B$4),ROUNDUP((('4-Registro de activos'!$H84*'3- Datos generales'!$B$12)*((1+'3- Datos generales'!$B$11)^(AR$3-'3- Datos generales'!$B$4+'8 -Datos de referencia'!$B$25))),0),0)</f>
        <v>0</v>
      </c>
      <c r="AS84" s="21">
        <f>IF('4-Registro de activos'!$AV84=(AS$3-'3- Datos generales'!$B$4),ROUNDUP((('4-Registro de activos'!$H84*'3- Datos generales'!$B$12)*((1+'3- Datos generales'!$B$11)^(AS$3-'3- Datos generales'!$B$4+'8 -Datos de referencia'!$B$25))),0),0)</f>
        <v>0</v>
      </c>
      <c r="AT84" s="21">
        <f>IF('4-Registro de activos'!$AV84=(AT$3-'3- Datos generales'!$B$4),ROUNDUP((('4-Registro de activos'!$H84*'3- Datos generales'!$B$12)*((1+'3- Datos generales'!$B$11)^(AT$3-'3- Datos generales'!$B$4+'8 -Datos de referencia'!$B$25))),0),0)</f>
        <v>0</v>
      </c>
      <c r="AU84" s="21">
        <f>IF('4-Registro de activos'!$AV84=(AU$3-'3- Datos generales'!$B$4),ROUNDUP((('4-Registro de activos'!$H84*'3- Datos generales'!$B$12)*((1+'3- Datos generales'!$B$11)^(AU$3-'3- Datos generales'!$B$4+'8 -Datos de referencia'!$B$25))),0),0)</f>
        <v>0</v>
      </c>
      <c r="AV84" s="159">
        <f>IF('4-Registro de activos'!$AV84=(AV$3-'3- Datos generales'!$B$4),ROUNDUP((('4-Registro de activos'!$H84*'3- Datos generales'!$B$12)*((1+'3- Datos generales'!$B$11)^(AV$3-'3- Datos generales'!$B$4+'8 -Datos de referencia'!$B$25))),0),0)</f>
        <v>0</v>
      </c>
      <c r="AW84" s="23">
        <f>IF(P84&gt;0,($M84*(1+'3- Datos generales'!$B$5)^('5-Proyección inversiones'!AW$3-'3- Datos generales'!$B$4))*(P84*((1+'3- Datos generales'!$B$11)^(AW$3-'3- Datos generales'!$B$4+'8 -Datos de referencia'!$B$25))),0)</f>
        <v>0</v>
      </c>
      <c r="AX84" s="20">
        <f>IF(Q84&gt;0,($M84*(1+'3- Datos generales'!$B$5)^(AX$3-'3- Datos generales'!$B$4))*(Q84*((1+'3- Datos generales'!$B$11)^('5-Proyección inversiones'!AX$3-'3- Datos generales'!$B$4+'8 -Datos de referencia'!$B$25))),0)</f>
        <v>0</v>
      </c>
      <c r="AY84" s="20">
        <f>IF(R84&gt;0,($M84*(1+'3- Datos generales'!$B$5)^(AY$3-'3- Datos generales'!$B$4))*(R84*((1+'3- Datos generales'!$B$11)^('5-Proyección inversiones'!AY$3-'3- Datos generales'!$B$4+'8 -Datos de referencia'!$B$25))),0)</f>
        <v>0</v>
      </c>
      <c r="AZ84" s="20">
        <f>IF(S84&gt;0,($M84*(1+'3- Datos generales'!$B$5)^(AZ$3-'3- Datos generales'!$B$4))*(S84*((1+'3- Datos generales'!$B$11)^('5-Proyección inversiones'!AZ$3-'3- Datos generales'!$B$4+'8 -Datos de referencia'!$B$25))),0)</f>
        <v>0</v>
      </c>
      <c r="BA84" s="20">
        <f>IF(T84&gt;0,($M84*(1+'3- Datos generales'!$B$5)^(BA$3-'3- Datos generales'!$B$4))*(T84*((1+'3- Datos generales'!$B$11)^('5-Proyección inversiones'!BA$3-'3- Datos generales'!$B$4+'8 -Datos de referencia'!$B$25))),0)</f>
        <v>0</v>
      </c>
      <c r="BB84" s="20">
        <f>IF(U84&gt;0,($M84*(1+'3- Datos generales'!$B$5)^(BB$3-'3- Datos generales'!$B$4))*(U84*((1+'3- Datos generales'!$B$11)^('5-Proyección inversiones'!BB$3-'3- Datos generales'!$B$4+'8 -Datos de referencia'!$B$25))),0)</f>
        <v>0</v>
      </c>
      <c r="BC84" s="20">
        <f>IF(V84&gt;0,($M84*(1+'3- Datos generales'!$B$5)^(BC$3-'3- Datos generales'!$B$4))*(V84*((1+'3- Datos generales'!$B$11)^('5-Proyección inversiones'!BC$3-'3- Datos generales'!$B$4+'8 -Datos de referencia'!$B$25))),0)</f>
        <v>0</v>
      </c>
      <c r="BD84" s="20">
        <f>IF(W84&gt;0,($M84*(1+'3- Datos generales'!$B$5)^(BD$3-'3- Datos generales'!$B$4))*(W84*((1+'3- Datos generales'!$B$11)^('5-Proyección inversiones'!BD$3-'3- Datos generales'!$B$4+'8 -Datos de referencia'!$B$25))),0)</f>
        <v>0</v>
      </c>
      <c r="BE84" s="20">
        <f>IF(X84&gt;0,($M84*(1+'3- Datos generales'!$B$5)^(BE$3-'3- Datos generales'!$B$4))*(X84*((1+'3- Datos generales'!$B$11)^('5-Proyección inversiones'!BE$3-'3- Datos generales'!$B$4+'8 -Datos de referencia'!$B$25))),0)</f>
        <v>0</v>
      </c>
      <c r="BF84" s="20">
        <f>IF(Y84&gt;0,($M84*(1+'3- Datos generales'!$B$5)^(BF$3-'3- Datos generales'!$B$4))*(Y84*((1+'3- Datos generales'!$B$11)^('5-Proyección inversiones'!BF$3-'3- Datos generales'!$B$4+'8 -Datos de referencia'!$B$25))),0)</f>
        <v>0</v>
      </c>
      <c r="BG84" s="155">
        <f>IF(Z84&gt;0,($M84*(1+'3- Datos generales'!$B$5)^(BG$3-'3- Datos generales'!$B$4))*(Z84*((1+'3- Datos generales'!$B$11)^('5-Proyección inversiones'!BG$3-'3- Datos generales'!$B$4+'8 -Datos de referencia'!$B$25))),0)</f>
        <v>0</v>
      </c>
      <c r="BH84" s="23">
        <f>IF(AA84&gt;0,($N84*(1+'3- Datos generales'!$B$5)^(BH$3-'3- Datos generales'!$B$4))*(AA84*((1+'3- Datos generales'!$B$11)^('5-Proyección inversiones'!BH$3-'3- Datos generales'!$B$4+'8 -Datos de referencia'!$B$25))),0)</f>
        <v>0</v>
      </c>
      <c r="BI84" s="20">
        <f>IF(AB84&gt;0,$N84*((1+'3- Datos generales'!$B$5)^(BI$3-'3- Datos generales'!$B$4))*(AB84*((1+'3- Datos generales'!$B$11)^('5-Proyección inversiones'!BI$3-'3- Datos generales'!$B$4+'8 -Datos de referencia'!$B$25))),0)</f>
        <v>0</v>
      </c>
      <c r="BJ84" s="20">
        <f>IF(AC84&gt;0,$N84*((1+'3- Datos generales'!$B$5)^(BJ$3-'3- Datos generales'!$B$4))*(AC84*((1+'3- Datos generales'!$B$11)^('5-Proyección inversiones'!BJ$3-'3- Datos generales'!$B$4+'8 -Datos de referencia'!$B$25))),0)</f>
        <v>0</v>
      </c>
      <c r="BK84" s="20">
        <f>IF(AD84&gt;0,$N84*((1+'3- Datos generales'!$B$5)^(BK$3-'3- Datos generales'!$B$4))*(AD84*((1+'3- Datos generales'!$B$11)^('5-Proyección inversiones'!BK$3-'3- Datos generales'!$B$4+'8 -Datos de referencia'!$B$25))),0)</f>
        <v>0</v>
      </c>
      <c r="BL84" s="20">
        <f>IF(AE84&gt;0,$N84*((1+'3- Datos generales'!$B$5)^(BL$3-'3- Datos generales'!$B$4))*(AE84*((1+'3- Datos generales'!$B$11)^('5-Proyección inversiones'!BL$3-'3- Datos generales'!$B$4+'8 -Datos de referencia'!$B$25))),0)</f>
        <v>0</v>
      </c>
      <c r="BM84" s="20">
        <f>IF(AF84&gt;0,$N84*((1+'3- Datos generales'!$B$5)^(BM$3-'3- Datos generales'!$B$4))*(AF84*((1+'3- Datos generales'!$B$11)^('5-Proyección inversiones'!BM$3-'3- Datos generales'!$B$4+'8 -Datos de referencia'!$B$25))),0)</f>
        <v>0</v>
      </c>
      <c r="BN84" s="20">
        <f>IF(AG84&gt;0,$N84*((1+'3- Datos generales'!$B$5)^(BN$3-'3- Datos generales'!$B$4))*(AG84*((1+'3- Datos generales'!$B$11)^('5-Proyección inversiones'!BN$3-'3- Datos generales'!$B$4+'8 -Datos de referencia'!$B$25))),0)</f>
        <v>0</v>
      </c>
      <c r="BO84" s="20">
        <f>IF(AH84&gt;0,$N84*((1+'3- Datos generales'!$B$5)^(BO$3-'3- Datos generales'!$B$4))*(AH84*((1+'3- Datos generales'!$B$11)^('5-Proyección inversiones'!BO$3-'3- Datos generales'!$B$4+'8 -Datos de referencia'!$B$25))),0)</f>
        <v>0</v>
      </c>
      <c r="BP84" s="20">
        <f>IF(AI84&gt;0,$N84*((1+'3- Datos generales'!$B$5)^(BP$3-'3- Datos generales'!$B$4))*(AI84*((1+'3- Datos generales'!$B$11)^('5-Proyección inversiones'!BP$3-'3- Datos generales'!$B$4+'8 -Datos de referencia'!$B$25))),0)</f>
        <v>0</v>
      </c>
      <c r="BQ84" s="20">
        <f>IF(AJ84&gt;0,$N84*((1+'3- Datos generales'!$B$5)^(BQ$3-'3- Datos generales'!$B$4))*(AJ84*((1+'3- Datos generales'!$B$11)^('5-Proyección inversiones'!BQ$3-'3- Datos generales'!$B$4+'8 -Datos de referencia'!$B$25))),0)</f>
        <v>0</v>
      </c>
      <c r="BR84" s="155">
        <f>IF(AK84&gt;0,$N84*((1+'3- Datos generales'!$B$5)^(BR$3-'3- Datos generales'!$B$4))*(AK84*((1+'3- Datos generales'!$B$11)^('5-Proyección inversiones'!BR$3-'3- Datos generales'!$B$4+'8 -Datos de referencia'!$B$25))),0)</f>
        <v>0</v>
      </c>
      <c r="BS84" s="23">
        <f>IF(AL84&gt;0,AL84*($O84*(1+'3- Datos generales'!$B$5)^(BH$3-'3- Datos generales'!$B$4)),0)</f>
        <v>0</v>
      </c>
      <c r="BT84" s="20">
        <f>IF(AM84&gt;0,AM84*($O84*(1+'3- Datos generales'!$B$5)^(BT$3-'3- Datos generales'!$B$4)),0)</f>
        <v>0</v>
      </c>
      <c r="BU84" s="20">
        <f>IF(AN84&gt;0,AN84*($O84*(1+'3- Datos generales'!$B$5)^(BU$3-'3- Datos generales'!$B$4)),0)</f>
        <v>0</v>
      </c>
      <c r="BV84" s="20">
        <f>IF(AO84&gt;0,AO84*($O84*(1+'3- Datos generales'!$B$5)^(BV$3-'3- Datos generales'!$B$4)),0)</f>
        <v>0</v>
      </c>
      <c r="BW84" s="20">
        <f>IF(AP84&gt;0,AP84*($O84*(1+'3- Datos generales'!$B$5)^(BW$3-'3- Datos generales'!$B$4)),0)</f>
        <v>0</v>
      </c>
      <c r="BX84" s="20">
        <f>IF(AQ84&gt;0,AQ84*($O84*(1+'3- Datos generales'!$B$5)^(BX$3-'3- Datos generales'!$B$4)),0)</f>
        <v>0</v>
      </c>
      <c r="BY84" s="20">
        <f>IF(AR84&gt;0,AR84*($O84*(1+'3- Datos generales'!$B$5)^(BY$3-'3- Datos generales'!$B$4)),0)</f>
        <v>0</v>
      </c>
      <c r="BZ84" s="20">
        <f>IF(AS84&gt;0,AS84*($O84*(1+'3- Datos generales'!$B$5)^(BZ$3-'3- Datos generales'!$B$4)),0)</f>
        <v>0</v>
      </c>
      <c r="CA84" s="20">
        <f>IF(AT84&gt;0,AT84*($O84*(1+'3- Datos generales'!$B$5)^(CA$3-'3- Datos generales'!$B$4)),0)</f>
        <v>0</v>
      </c>
      <c r="CB84" s="20">
        <f>IF(AU84&gt;0,AU84*($O84*(1+'3- Datos generales'!$B$5)^(CB$3-'3- Datos generales'!$B$4)),0)</f>
        <v>0</v>
      </c>
      <c r="CC84" s="155">
        <f>IF(AV84&gt;0,AV84*($O84*(1+'3- Datos generales'!$B$5)^(CC$3-'3- Datos generales'!$B$4)),0)</f>
        <v>0</v>
      </c>
    </row>
    <row r="85" spans="1:81" x14ac:dyDescent="0.25">
      <c r="A85" s="38"/>
      <c r="B85" s="14"/>
      <c r="C85" s="14">
        <f>'4-Registro de activos'!C85</f>
        <v>0</v>
      </c>
      <c r="D85" s="14">
        <f>'4-Registro de activos'!D85</f>
        <v>0</v>
      </c>
      <c r="E85" s="14">
        <f>'4-Registro de activos'!E85</f>
        <v>0</v>
      </c>
      <c r="F85" s="14">
        <f>'4-Registro de activos'!F85</f>
        <v>0</v>
      </c>
      <c r="G85" s="14">
        <f>'4-Registro de activos'!G85</f>
        <v>0</v>
      </c>
      <c r="H85" s="26">
        <f>'4-Registro de activos'!H85</f>
        <v>0</v>
      </c>
      <c r="I85" s="15" t="str">
        <f>'4-Registro de activos'!AV85</f>
        <v>n/a</v>
      </c>
      <c r="J85" s="14" t="str">
        <f>'4-Registro de activos'!AW85</f>
        <v>Bajo Riesgo</v>
      </c>
      <c r="K85" s="14" t="str">
        <f>'4-Registro de activos'!AX85</f>
        <v>n/a</v>
      </c>
      <c r="L85" s="14" t="str">
        <f>'4-Registro de activos'!AY85</f>
        <v>n/a</v>
      </c>
      <c r="M85" s="66">
        <f>IF('4-Registro de activos'!K85="Sistema no mejorado",AVERAGE('3- Datos generales'!$D$20:$D$21),0)</f>
        <v>0</v>
      </c>
      <c r="N85" s="20" t="str">
        <f>IF('4-Registro de activos'!K85="Sistema no mejorado",0,IF('4-Registro de activos'!I85="sin dato","n/a",IF('4-Registro de activos'!I85="otro","n/a",VLOOKUP('4-Registro de activos'!I85,'3- Datos generales'!$A$23:$D$24,4,0))))</f>
        <v>n/a</v>
      </c>
      <c r="O85" s="155" t="str">
        <f>IF('4-Registro de activos'!K85="Sistema no mejorado",0,IF('4-Registro de activos'!I85="sin dato","n/a",IF('4-Registro de activos'!I85="otro","n/a",VLOOKUP('4-Registro de activos'!I85,'3- Datos generales'!$A$26:$D$27,4,0))))</f>
        <v>n/a</v>
      </c>
      <c r="P85" s="22">
        <f>IF('4-Registro de activos'!$AY85="Nueva Construccion",ROUNDUP(('4-Registro de activos'!$G85*'3- Datos generales'!$B$12*(1+'3- Datos generales'!$B$11)^(P$3-'3- Datos generales'!$B$4)),0),0)</f>
        <v>0</v>
      </c>
      <c r="Q85" s="21">
        <f>IF('4-Registro de activos'!$AY85="Nueva Construccion",IF($P85&gt;0,0,ROUNDUP(('4-Registro de activos'!$G85*'3- Datos generales'!$B$12*(1+'3- Datos generales'!$B$11)^(Q$3-'3- Datos generales'!$B$4)),0)),0)</f>
        <v>0</v>
      </c>
      <c r="R85" s="21">
        <f>IF('4-Registro de activos'!$AY85="Nueva Construccion",IF($P85&gt;0,0,ROUNDUP(('4-Registro de activos'!$G85*'3- Datos generales'!$B$12*(1+'3- Datos generales'!$B$11)^(R$3-'3- Datos generales'!$B$4)),0)),0)</f>
        <v>0</v>
      </c>
      <c r="S85" s="21">
        <f>IF('4-Registro de activos'!$AY85="Nueva Construccion",IF($P85&gt;0,0,ROUNDUP(('4-Registro de activos'!$G85*'3- Datos generales'!$B$12*(1+'3- Datos generales'!$B$11)^(S$3-'3- Datos generales'!$B$4)),0)),0)</f>
        <v>0</v>
      </c>
      <c r="T85" s="21">
        <f>IF('4-Registro de activos'!$AY85="Nueva Construccion",IF($P85&gt;0,0,ROUNDUP(('4-Registro de activos'!$G85*'3- Datos generales'!$B$12*(1+'3- Datos generales'!$B$11)^(T$3-'3- Datos generales'!$B$4)),0)),0)</f>
        <v>0</v>
      </c>
      <c r="U85" s="21">
        <f>IF('4-Registro de activos'!$AY85="Nueva Construccion",IF($P85&gt;0,0,ROUNDUP(('4-Registro de activos'!$G85*'3- Datos generales'!$B$12*(1+'3- Datos generales'!$B$11)^(U$3-'3- Datos generales'!$B$4)),0)),0)</f>
        <v>0</v>
      </c>
      <c r="V85" s="21">
        <f>IF('4-Registro de activos'!$AY85="Nueva Construccion",IF($P85&gt;0,0,ROUNDUP(('4-Registro de activos'!$G85*'3- Datos generales'!$B$12*(1+'3- Datos generales'!$B$11)^(V$3-'3- Datos generales'!$B$4)),0)),0)</f>
        <v>0</v>
      </c>
      <c r="W85" s="21">
        <f>IF('4-Registro de activos'!$AY85="Nueva Construccion",IF($P85&gt;0,0,ROUNDUP(('4-Registro de activos'!$G85*'3- Datos generales'!$B$12*(1+'3- Datos generales'!$B$11)^(W$3-'3- Datos generales'!$B$4)),0)),0)</f>
        <v>0</v>
      </c>
      <c r="X85" s="21">
        <f>IF('4-Registro de activos'!$AY85="Nueva Construccion",IF($P85&gt;0,0,ROUNDUP(('4-Registro de activos'!$G85*'3- Datos generales'!$B$12*(1+'3- Datos generales'!$B$11)^(X$3-'3- Datos generales'!$B$4)),0)),0)</f>
        <v>0</v>
      </c>
      <c r="Y85" s="21">
        <f>IF('4-Registro de activos'!$AY85="Nueva Construccion",IF($P85&gt;0,0,ROUNDUP(('4-Registro de activos'!$G85*'3- Datos generales'!$B$12*(1+'3- Datos generales'!$B$11)^(Y$3-'3- Datos generales'!$B$4)),0)),0)</f>
        <v>0</v>
      </c>
      <c r="Z85" s="159">
        <f>IF('4-Registro de activos'!$AY85="Nueva Construccion",IF($P85&gt;0,0,ROUNDUP(('4-Registro de activos'!$G85*'3- Datos generales'!$B$12*(1+'3- Datos generales'!$B$11)^(Z$3-'3- Datos generales'!$B$4)),0)),0)</f>
        <v>0</v>
      </c>
      <c r="AA85" s="22">
        <f>IF('4-Registro de activos'!$AV85&lt;=(AA$3-'3- Datos generales'!$B$4),ROUNDUP(('4-Registro de activos'!$G85*'3- Datos generales'!$B$12*(1+'3- Datos generales'!$B$11)^(AA$3-'3- Datos generales'!$B$4)),0),0)</f>
        <v>0</v>
      </c>
      <c r="AB85" s="21">
        <f>IF('4-Registro de activos'!$AV85=(AB$3-'3- Datos generales'!$B$4),ROUNDUP(('4-Registro de activos'!$G85*'3- Datos generales'!$B$12*(1+'3- Datos generales'!$B$11)^(AB$3-'3- Datos generales'!$B$4)),0),0)</f>
        <v>0</v>
      </c>
      <c r="AC85" s="21">
        <f>IF('4-Registro de activos'!$AV85=(AC$3-'3- Datos generales'!$B$4),ROUNDUP(('4-Registro de activos'!$G85*'3- Datos generales'!$B$12*(1+'3- Datos generales'!$B$11)^(AC$3-'3- Datos generales'!$B$4)),0),0)</f>
        <v>0</v>
      </c>
      <c r="AD85" s="21">
        <f>IF('4-Registro de activos'!$AV85=(AD$3-'3- Datos generales'!$B$4),ROUNDUP(('4-Registro de activos'!$G85*'3- Datos generales'!$B$12*(1+'3- Datos generales'!$B$11)^(AD$3-'3- Datos generales'!$B$4)),0),0)</f>
        <v>0</v>
      </c>
      <c r="AE85" s="21">
        <f>IF('4-Registro de activos'!$AV85=(AE$3-'3- Datos generales'!$B$4),ROUNDUP(('4-Registro de activos'!$G85*'3- Datos generales'!$B$12*(1+'3- Datos generales'!$B$11)^(AE$3-'3- Datos generales'!$B$4)),0),0)</f>
        <v>0</v>
      </c>
      <c r="AF85" s="21">
        <f>IF('4-Registro de activos'!$AV85=(AF$3-'3- Datos generales'!$B$4),ROUNDUP(('4-Registro de activos'!$G85*'3- Datos generales'!$B$12*(1+'3- Datos generales'!$B$11)^(AF$3-'3- Datos generales'!$B$4)),0),0)</f>
        <v>0</v>
      </c>
      <c r="AG85" s="21">
        <f>IF('4-Registro de activos'!$AV85=(AG$3-'3- Datos generales'!$B$4),ROUNDUP(('4-Registro de activos'!$G85*'3- Datos generales'!$B$12*(1+'3- Datos generales'!$B$11)^(AG$3-'3- Datos generales'!$B$4)),0),0)</f>
        <v>0</v>
      </c>
      <c r="AH85" s="21">
        <f>IF('4-Registro de activos'!$AV85=(AH$3-'3- Datos generales'!$B$4),ROUNDUP(('4-Registro de activos'!$G85*'3- Datos generales'!$B$12*(1+'3- Datos generales'!$B$11)^(AH$3-'3- Datos generales'!$B$4)),0),0)</f>
        <v>0</v>
      </c>
      <c r="AI85" s="21">
        <f>IF('4-Registro de activos'!$AV85=(AI$3-'3- Datos generales'!$B$4),ROUNDUP(('4-Registro de activos'!$G85*'3- Datos generales'!$B$12*(1+'3- Datos generales'!$B$11)^(AI$3-'3- Datos generales'!$B$4)),0),0)</f>
        <v>0</v>
      </c>
      <c r="AJ85" s="21">
        <f>IF('4-Registro de activos'!$AV85=(AJ$3-'3- Datos generales'!$B$4),ROUNDUP(('4-Registro de activos'!$G85*'3- Datos generales'!$B$12*(1+'3- Datos generales'!$B$11)^(AJ$3-'3- Datos generales'!$B$4)),0),0)</f>
        <v>0</v>
      </c>
      <c r="AK85" s="159">
        <f>IF('4-Registro de activos'!$AV85=(AK$3-'3- Datos generales'!$B$4),ROUNDUP(('4-Registro de activos'!$G85*'3- Datos generales'!$B$12*(1+'3- Datos generales'!$B$11)^(AK$3-'3- Datos generales'!$B$4)),0),0)</f>
        <v>0</v>
      </c>
      <c r="AL85" s="22">
        <f>IF('4-Registro de activos'!$AV85&lt;=(AL$3-'3- Datos generales'!$B$4),ROUNDUP((('4-Registro de activos'!$H85*'3- Datos generales'!$B$12)*((1+'3- Datos generales'!$B$11)^(AL$3-'3- Datos generales'!$B$4+'8 -Datos de referencia'!$B$25))),0),0)</f>
        <v>0</v>
      </c>
      <c r="AM85" s="21">
        <f>IF('4-Registro de activos'!$AV85=(AM$3-'3- Datos generales'!$B$4),ROUNDUP((('4-Registro de activos'!$H85*'3- Datos generales'!$B$12)*((1+'3- Datos generales'!$B$11)^(AM$3-'3- Datos generales'!$B$4+'8 -Datos de referencia'!$B$25))),0),0)</f>
        <v>0</v>
      </c>
      <c r="AN85" s="21">
        <f>IF('4-Registro de activos'!$AV85=(AN$3-'3- Datos generales'!$B$4),ROUNDUP((('4-Registro de activos'!$H85*'3- Datos generales'!$B$12)*((1+'3- Datos generales'!$B$11)^(AN$3-'3- Datos generales'!$B$4+'8 -Datos de referencia'!$B$25))),0),0)</f>
        <v>0</v>
      </c>
      <c r="AO85" s="21">
        <f>IF('4-Registro de activos'!$AV85=(AO$3-'3- Datos generales'!$B$4),ROUNDUP((('4-Registro de activos'!$H85*'3- Datos generales'!$B$12)*((1+'3- Datos generales'!$B$11)^(AO$3-'3- Datos generales'!$B$4+'8 -Datos de referencia'!$B$25))),0),0)</f>
        <v>0</v>
      </c>
      <c r="AP85" s="21">
        <f>IF('4-Registro de activos'!$AV85=(AP$3-'3- Datos generales'!$B$4),ROUNDUP((('4-Registro de activos'!$H85*'3- Datos generales'!$B$12)*((1+'3- Datos generales'!$B$11)^(AP$3-'3- Datos generales'!$B$4+'8 -Datos de referencia'!$B$25))),0),0)</f>
        <v>0</v>
      </c>
      <c r="AQ85" s="21">
        <f>IF('4-Registro de activos'!$AV85=(AQ$3-'3- Datos generales'!$B$4),ROUNDUP((('4-Registro de activos'!$H85*'3- Datos generales'!$B$12)*((1+'3- Datos generales'!$B$11)^(AQ$3-'3- Datos generales'!$B$4+'8 -Datos de referencia'!$B$25))),0),0)</f>
        <v>0</v>
      </c>
      <c r="AR85" s="21">
        <f>IF('4-Registro de activos'!$AV85=(AR$3-'3- Datos generales'!$B$4),ROUNDUP((('4-Registro de activos'!$H85*'3- Datos generales'!$B$12)*((1+'3- Datos generales'!$B$11)^(AR$3-'3- Datos generales'!$B$4+'8 -Datos de referencia'!$B$25))),0),0)</f>
        <v>0</v>
      </c>
      <c r="AS85" s="21">
        <f>IF('4-Registro de activos'!$AV85=(AS$3-'3- Datos generales'!$B$4),ROUNDUP((('4-Registro de activos'!$H85*'3- Datos generales'!$B$12)*((1+'3- Datos generales'!$B$11)^(AS$3-'3- Datos generales'!$B$4+'8 -Datos de referencia'!$B$25))),0),0)</f>
        <v>0</v>
      </c>
      <c r="AT85" s="21">
        <f>IF('4-Registro de activos'!$AV85=(AT$3-'3- Datos generales'!$B$4),ROUNDUP((('4-Registro de activos'!$H85*'3- Datos generales'!$B$12)*((1+'3- Datos generales'!$B$11)^(AT$3-'3- Datos generales'!$B$4+'8 -Datos de referencia'!$B$25))),0),0)</f>
        <v>0</v>
      </c>
      <c r="AU85" s="21">
        <f>IF('4-Registro de activos'!$AV85=(AU$3-'3- Datos generales'!$B$4),ROUNDUP((('4-Registro de activos'!$H85*'3- Datos generales'!$B$12)*((1+'3- Datos generales'!$B$11)^(AU$3-'3- Datos generales'!$B$4+'8 -Datos de referencia'!$B$25))),0),0)</f>
        <v>0</v>
      </c>
      <c r="AV85" s="159">
        <f>IF('4-Registro de activos'!$AV85=(AV$3-'3- Datos generales'!$B$4),ROUNDUP((('4-Registro de activos'!$H85*'3- Datos generales'!$B$12)*((1+'3- Datos generales'!$B$11)^(AV$3-'3- Datos generales'!$B$4+'8 -Datos de referencia'!$B$25))),0),0)</f>
        <v>0</v>
      </c>
      <c r="AW85" s="23">
        <f>IF(P85&gt;0,($M85*(1+'3- Datos generales'!$B$5)^('5-Proyección inversiones'!AW$3-'3- Datos generales'!$B$4))*(P85*((1+'3- Datos generales'!$B$11)^(AW$3-'3- Datos generales'!$B$4+'8 -Datos de referencia'!$B$25))),0)</f>
        <v>0</v>
      </c>
      <c r="AX85" s="20">
        <f>IF(Q85&gt;0,($M85*(1+'3- Datos generales'!$B$5)^(AX$3-'3- Datos generales'!$B$4))*(Q85*((1+'3- Datos generales'!$B$11)^('5-Proyección inversiones'!AX$3-'3- Datos generales'!$B$4+'8 -Datos de referencia'!$B$25))),0)</f>
        <v>0</v>
      </c>
      <c r="AY85" s="20">
        <f>IF(R85&gt;0,($M85*(1+'3- Datos generales'!$B$5)^(AY$3-'3- Datos generales'!$B$4))*(R85*((1+'3- Datos generales'!$B$11)^('5-Proyección inversiones'!AY$3-'3- Datos generales'!$B$4+'8 -Datos de referencia'!$B$25))),0)</f>
        <v>0</v>
      </c>
      <c r="AZ85" s="20">
        <f>IF(S85&gt;0,($M85*(1+'3- Datos generales'!$B$5)^(AZ$3-'3- Datos generales'!$B$4))*(S85*((1+'3- Datos generales'!$B$11)^('5-Proyección inversiones'!AZ$3-'3- Datos generales'!$B$4+'8 -Datos de referencia'!$B$25))),0)</f>
        <v>0</v>
      </c>
      <c r="BA85" s="20">
        <f>IF(T85&gt;0,($M85*(1+'3- Datos generales'!$B$5)^(BA$3-'3- Datos generales'!$B$4))*(T85*((1+'3- Datos generales'!$B$11)^('5-Proyección inversiones'!BA$3-'3- Datos generales'!$B$4+'8 -Datos de referencia'!$B$25))),0)</f>
        <v>0</v>
      </c>
      <c r="BB85" s="20">
        <f>IF(U85&gt;0,($M85*(1+'3- Datos generales'!$B$5)^(BB$3-'3- Datos generales'!$B$4))*(U85*((1+'3- Datos generales'!$B$11)^('5-Proyección inversiones'!BB$3-'3- Datos generales'!$B$4+'8 -Datos de referencia'!$B$25))),0)</f>
        <v>0</v>
      </c>
      <c r="BC85" s="20">
        <f>IF(V85&gt;0,($M85*(1+'3- Datos generales'!$B$5)^(BC$3-'3- Datos generales'!$B$4))*(V85*((1+'3- Datos generales'!$B$11)^('5-Proyección inversiones'!BC$3-'3- Datos generales'!$B$4+'8 -Datos de referencia'!$B$25))),0)</f>
        <v>0</v>
      </c>
      <c r="BD85" s="20">
        <f>IF(W85&gt;0,($M85*(1+'3- Datos generales'!$B$5)^(BD$3-'3- Datos generales'!$B$4))*(W85*((1+'3- Datos generales'!$B$11)^('5-Proyección inversiones'!BD$3-'3- Datos generales'!$B$4+'8 -Datos de referencia'!$B$25))),0)</f>
        <v>0</v>
      </c>
      <c r="BE85" s="20">
        <f>IF(X85&gt;0,($M85*(1+'3- Datos generales'!$B$5)^(BE$3-'3- Datos generales'!$B$4))*(X85*((1+'3- Datos generales'!$B$11)^('5-Proyección inversiones'!BE$3-'3- Datos generales'!$B$4+'8 -Datos de referencia'!$B$25))),0)</f>
        <v>0</v>
      </c>
      <c r="BF85" s="20">
        <f>IF(Y85&gt;0,($M85*(1+'3- Datos generales'!$B$5)^(BF$3-'3- Datos generales'!$B$4))*(Y85*((1+'3- Datos generales'!$B$11)^('5-Proyección inversiones'!BF$3-'3- Datos generales'!$B$4+'8 -Datos de referencia'!$B$25))),0)</f>
        <v>0</v>
      </c>
      <c r="BG85" s="155">
        <f>IF(Z85&gt;0,($M85*(1+'3- Datos generales'!$B$5)^(BG$3-'3- Datos generales'!$B$4))*(Z85*((1+'3- Datos generales'!$B$11)^('5-Proyección inversiones'!BG$3-'3- Datos generales'!$B$4+'8 -Datos de referencia'!$B$25))),0)</f>
        <v>0</v>
      </c>
      <c r="BH85" s="23">
        <f>IF(AA85&gt;0,($N85*(1+'3- Datos generales'!$B$5)^(BH$3-'3- Datos generales'!$B$4))*(AA85*((1+'3- Datos generales'!$B$11)^('5-Proyección inversiones'!BH$3-'3- Datos generales'!$B$4+'8 -Datos de referencia'!$B$25))),0)</f>
        <v>0</v>
      </c>
      <c r="BI85" s="20">
        <f>IF(AB85&gt;0,$N85*((1+'3- Datos generales'!$B$5)^(BI$3-'3- Datos generales'!$B$4))*(AB85*((1+'3- Datos generales'!$B$11)^('5-Proyección inversiones'!BI$3-'3- Datos generales'!$B$4+'8 -Datos de referencia'!$B$25))),0)</f>
        <v>0</v>
      </c>
      <c r="BJ85" s="20">
        <f>IF(AC85&gt;0,$N85*((1+'3- Datos generales'!$B$5)^(BJ$3-'3- Datos generales'!$B$4))*(AC85*((1+'3- Datos generales'!$B$11)^('5-Proyección inversiones'!BJ$3-'3- Datos generales'!$B$4+'8 -Datos de referencia'!$B$25))),0)</f>
        <v>0</v>
      </c>
      <c r="BK85" s="20">
        <f>IF(AD85&gt;0,$N85*((1+'3- Datos generales'!$B$5)^(BK$3-'3- Datos generales'!$B$4))*(AD85*((1+'3- Datos generales'!$B$11)^('5-Proyección inversiones'!BK$3-'3- Datos generales'!$B$4+'8 -Datos de referencia'!$B$25))),0)</f>
        <v>0</v>
      </c>
      <c r="BL85" s="20">
        <f>IF(AE85&gt;0,$N85*((1+'3- Datos generales'!$B$5)^(BL$3-'3- Datos generales'!$B$4))*(AE85*((1+'3- Datos generales'!$B$11)^('5-Proyección inversiones'!BL$3-'3- Datos generales'!$B$4+'8 -Datos de referencia'!$B$25))),0)</f>
        <v>0</v>
      </c>
      <c r="BM85" s="20">
        <f>IF(AF85&gt;0,$N85*((1+'3- Datos generales'!$B$5)^(BM$3-'3- Datos generales'!$B$4))*(AF85*((1+'3- Datos generales'!$B$11)^('5-Proyección inversiones'!BM$3-'3- Datos generales'!$B$4+'8 -Datos de referencia'!$B$25))),0)</f>
        <v>0</v>
      </c>
      <c r="BN85" s="20">
        <f>IF(AG85&gt;0,$N85*((1+'3- Datos generales'!$B$5)^(BN$3-'3- Datos generales'!$B$4))*(AG85*((1+'3- Datos generales'!$B$11)^('5-Proyección inversiones'!BN$3-'3- Datos generales'!$B$4+'8 -Datos de referencia'!$B$25))),0)</f>
        <v>0</v>
      </c>
      <c r="BO85" s="20">
        <f>IF(AH85&gt;0,$N85*((1+'3- Datos generales'!$B$5)^(BO$3-'3- Datos generales'!$B$4))*(AH85*((1+'3- Datos generales'!$B$11)^('5-Proyección inversiones'!BO$3-'3- Datos generales'!$B$4+'8 -Datos de referencia'!$B$25))),0)</f>
        <v>0</v>
      </c>
      <c r="BP85" s="20">
        <f>IF(AI85&gt;0,$N85*((1+'3- Datos generales'!$B$5)^(BP$3-'3- Datos generales'!$B$4))*(AI85*((1+'3- Datos generales'!$B$11)^('5-Proyección inversiones'!BP$3-'3- Datos generales'!$B$4+'8 -Datos de referencia'!$B$25))),0)</f>
        <v>0</v>
      </c>
      <c r="BQ85" s="20">
        <f>IF(AJ85&gt;0,$N85*((1+'3- Datos generales'!$B$5)^(BQ$3-'3- Datos generales'!$B$4))*(AJ85*((1+'3- Datos generales'!$B$11)^('5-Proyección inversiones'!BQ$3-'3- Datos generales'!$B$4+'8 -Datos de referencia'!$B$25))),0)</f>
        <v>0</v>
      </c>
      <c r="BR85" s="155">
        <f>IF(AK85&gt;0,$N85*((1+'3- Datos generales'!$B$5)^(BR$3-'3- Datos generales'!$B$4))*(AK85*((1+'3- Datos generales'!$B$11)^('5-Proyección inversiones'!BR$3-'3- Datos generales'!$B$4+'8 -Datos de referencia'!$B$25))),0)</f>
        <v>0</v>
      </c>
      <c r="BS85" s="23">
        <f>IF(AL85&gt;0,AL85*($O85*(1+'3- Datos generales'!$B$5)^(BH$3-'3- Datos generales'!$B$4)),0)</f>
        <v>0</v>
      </c>
      <c r="BT85" s="20">
        <f>IF(AM85&gt;0,AM85*($O85*(1+'3- Datos generales'!$B$5)^(BT$3-'3- Datos generales'!$B$4)),0)</f>
        <v>0</v>
      </c>
      <c r="BU85" s="20">
        <f>IF(AN85&gt;0,AN85*($O85*(1+'3- Datos generales'!$B$5)^(BU$3-'3- Datos generales'!$B$4)),0)</f>
        <v>0</v>
      </c>
      <c r="BV85" s="20">
        <f>IF(AO85&gt;0,AO85*($O85*(1+'3- Datos generales'!$B$5)^(BV$3-'3- Datos generales'!$B$4)),0)</f>
        <v>0</v>
      </c>
      <c r="BW85" s="20">
        <f>IF(AP85&gt;0,AP85*($O85*(1+'3- Datos generales'!$B$5)^(BW$3-'3- Datos generales'!$B$4)),0)</f>
        <v>0</v>
      </c>
      <c r="BX85" s="20">
        <f>IF(AQ85&gt;0,AQ85*($O85*(1+'3- Datos generales'!$B$5)^(BX$3-'3- Datos generales'!$B$4)),0)</f>
        <v>0</v>
      </c>
      <c r="BY85" s="20">
        <f>IF(AR85&gt;0,AR85*($O85*(1+'3- Datos generales'!$B$5)^(BY$3-'3- Datos generales'!$B$4)),0)</f>
        <v>0</v>
      </c>
      <c r="BZ85" s="20">
        <f>IF(AS85&gt;0,AS85*($O85*(1+'3- Datos generales'!$B$5)^(BZ$3-'3- Datos generales'!$B$4)),0)</f>
        <v>0</v>
      </c>
      <c r="CA85" s="20">
        <f>IF(AT85&gt;0,AT85*($O85*(1+'3- Datos generales'!$B$5)^(CA$3-'3- Datos generales'!$B$4)),0)</f>
        <v>0</v>
      </c>
      <c r="CB85" s="20">
        <f>IF(AU85&gt;0,AU85*($O85*(1+'3- Datos generales'!$B$5)^(CB$3-'3- Datos generales'!$B$4)),0)</f>
        <v>0</v>
      </c>
      <c r="CC85" s="155">
        <f>IF(AV85&gt;0,AV85*($O85*(1+'3- Datos generales'!$B$5)^(CC$3-'3- Datos generales'!$B$4)),0)</f>
        <v>0</v>
      </c>
    </row>
    <row r="86" spans="1:81" x14ac:dyDescent="0.25">
      <c r="A86" s="38"/>
      <c r="B86" s="14"/>
      <c r="C86" s="14">
        <f>'4-Registro de activos'!C86</f>
        <v>0</v>
      </c>
      <c r="D86" s="14">
        <f>'4-Registro de activos'!D86</f>
        <v>0</v>
      </c>
      <c r="E86" s="14">
        <f>'4-Registro de activos'!E86</f>
        <v>0</v>
      </c>
      <c r="F86" s="14">
        <f>'4-Registro de activos'!F86</f>
        <v>0</v>
      </c>
      <c r="G86" s="14">
        <f>'4-Registro de activos'!G86</f>
        <v>0</v>
      </c>
      <c r="H86" s="26">
        <f>'4-Registro de activos'!H86</f>
        <v>0</v>
      </c>
      <c r="I86" s="15" t="str">
        <f>'4-Registro de activos'!AV86</f>
        <v>n/a</v>
      </c>
      <c r="J86" s="14" t="str">
        <f>'4-Registro de activos'!AW86</f>
        <v>Bajo Riesgo</v>
      </c>
      <c r="K86" s="14" t="str">
        <f>'4-Registro de activos'!AX86</f>
        <v>n/a</v>
      </c>
      <c r="L86" s="14" t="str">
        <f>'4-Registro de activos'!AY86</f>
        <v>n/a</v>
      </c>
      <c r="M86" s="66">
        <f>IF('4-Registro de activos'!K86="Sistema no mejorado",AVERAGE('3- Datos generales'!$D$20:$D$21),0)</f>
        <v>0</v>
      </c>
      <c r="N86" s="20" t="str">
        <f>IF('4-Registro de activos'!K86="Sistema no mejorado",0,IF('4-Registro de activos'!I86="sin dato","n/a",IF('4-Registro de activos'!I86="otro","n/a",VLOOKUP('4-Registro de activos'!I86,'3- Datos generales'!$A$23:$D$24,4,0))))</f>
        <v>n/a</v>
      </c>
      <c r="O86" s="155" t="str">
        <f>IF('4-Registro de activos'!K86="Sistema no mejorado",0,IF('4-Registro de activos'!I86="sin dato","n/a",IF('4-Registro de activos'!I86="otro","n/a",VLOOKUP('4-Registro de activos'!I86,'3- Datos generales'!$A$26:$D$27,4,0))))</f>
        <v>n/a</v>
      </c>
      <c r="P86" s="22">
        <f>IF('4-Registro de activos'!$AY86="Nueva Construccion",ROUNDUP(('4-Registro de activos'!$G86*'3- Datos generales'!$B$12*(1+'3- Datos generales'!$B$11)^(P$3-'3- Datos generales'!$B$4)),0),0)</f>
        <v>0</v>
      </c>
      <c r="Q86" s="21">
        <f>IF('4-Registro de activos'!$AY86="Nueva Construccion",IF($P86&gt;0,0,ROUNDUP(('4-Registro de activos'!$G86*'3- Datos generales'!$B$12*(1+'3- Datos generales'!$B$11)^(Q$3-'3- Datos generales'!$B$4)),0)),0)</f>
        <v>0</v>
      </c>
      <c r="R86" s="21">
        <f>IF('4-Registro de activos'!$AY86="Nueva Construccion",IF($P86&gt;0,0,ROUNDUP(('4-Registro de activos'!$G86*'3- Datos generales'!$B$12*(1+'3- Datos generales'!$B$11)^(R$3-'3- Datos generales'!$B$4)),0)),0)</f>
        <v>0</v>
      </c>
      <c r="S86" s="21">
        <f>IF('4-Registro de activos'!$AY86="Nueva Construccion",IF($P86&gt;0,0,ROUNDUP(('4-Registro de activos'!$G86*'3- Datos generales'!$B$12*(1+'3- Datos generales'!$B$11)^(S$3-'3- Datos generales'!$B$4)),0)),0)</f>
        <v>0</v>
      </c>
      <c r="T86" s="21">
        <f>IF('4-Registro de activos'!$AY86="Nueva Construccion",IF($P86&gt;0,0,ROUNDUP(('4-Registro de activos'!$G86*'3- Datos generales'!$B$12*(1+'3- Datos generales'!$B$11)^(T$3-'3- Datos generales'!$B$4)),0)),0)</f>
        <v>0</v>
      </c>
      <c r="U86" s="21">
        <f>IF('4-Registro de activos'!$AY86="Nueva Construccion",IF($P86&gt;0,0,ROUNDUP(('4-Registro de activos'!$G86*'3- Datos generales'!$B$12*(1+'3- Datos generales'!$B$11)^(U$3-'3- Datos generales'!$B$4)),0)),0)</f>
        <v>0</v>
      </c>
      <c r="V86" s="21">
        <f>IF('4-Registro de activos'!$AY86="Nueva Construccion",IF($P86&gt;0,0,ROUNDUP(('4-Registro de activos'!$G86*'3- Datos generales'!$B$12*(1+'3- Datos generales'!$B$11)^(V$3-'3- Datos generales'!$B$4)),0)),0)</f>
        <v>0</v>
      </c>
      <c r="W86" s="21">
        <f>IF('4-Registro de activos'!$AY86="Nueva Construccion",IF($P86&gt;0,0,ROUNDUP(('4-Registro de activos'!$G86*'3- Datos generales'!$B$12*(1+'3- Datos generales'!$B$11)^(W$3-'3- Datos generales'!$B$4)),0)),0)</f>
        <v>0</v>
      </c>
      <c r="X86" s="21">
        <f>IF('4-Registro de activos'!$AY86="Nueva Construccion",IF($P86&gt;0,0,ROUNDUP(('4-Registro de activos'!$G86*'3- Datos generales'!$B$12*(1+'3- Datos generales'!$B$11)^(X$3-'3- Datos generales'!$B$4)),0)),0)</f>
        <v>0</v>
      </c>
      <c r="Y86" s="21">
        <f>IF('4-Registro de activos'!$AY86="Nueva Construccion",IF($P86&gt;0,0,ROUNDUP(('4-Registro de activos'!$G86*'3- Datos generales'!$B$12*(1+'3- Datos generales'!$B$11)^(Y$3-'3- Datos generales'!$B$4)),0)),0)</f>
        <v>0</v>
      </c>
      <c r="Z86" s="159">
        <f>IF('4-Registro de activos'!$AY86="Nueva Construccion",IF($P86&gt;0,0,ROUNDUP(('4-Registro de activos'!$G86*'3- Datos generales'!$B$12*(1+'3- Datos generales'!$B$11)^(Z$3-'3- Datos generales'!$B$4)),0)),0)</f>
        <v>0</v>
      </c>
      <c r="AA86" s="22">
        <f>IF('4-Registro de activos'!$AV86&lt;=(AA$3-'3- Datos generales'!$B$4),ROUNDUP(('4-Registro de activos'!$G86*'3- Datos generales'!$B$12*(1+'3- Datos generales'!$B$11)^(AA$3-'3- Datos generales'!$B$4)),0),0)</f>
        <v>0</v>
      </c>
      <c r="AB86" s="21">
        <f>IF('4-Registro de activos'!$AV86=(AB$3-'3- Datos generales'!$B$4),ROUNDUP(('4-Registro de activos'!$G86*'3- Datos generales'!$B$12*(1+'3- Datos generales'!$B$11)^(AB$3-'3- Datos generales'!$B$4)),0),0)</f>
        <v>0</v>
      </c>
      <c r="AC86" s="21">
        <f>IF('4-Registro de activos'!$AV86=(AC$3-'3- Datos generales'!$B$4),ROUNDUP(('4-Registro de activos'!$G86*'3- Datos generales'!$B$12*(1+'3- Datos generales'!$B$11)^(AC$3-'3- Datos generales'!$B$4)),0),0)</f>
        <v>0</v>
      </c>
      <c r="AD86" s="21">
        <f>IF('4-Registro de activos'!$AV86=(AD$3-'3- Datos generales'!$B$4),ROUNDUP(('4-Registro de activos'!$G86*'3- Datos generales'!$B$12*(1+'3- Datos generales'!$B$11)^(AD$3-'3- Datos generales'!$B$4)),0),0)</f>
        <v>0</v>
      </c>
      <c r="AE86" s="21">
        <f>IF('4-Registro de activos'!$AV86=(AE$3-'3- Datos generales'!$B$4),ROUNDUP(('4-Registro de activos'!$G86*'3- Datos generales'!$B$12*(1+'3- Datos generales'!$B$11)^(AE$3-'3- Datos generales'!$B$4)),0),0)</f>
        <v>0</v>
      </c>
      <c r="AF86" s="21">
        <f>IF('4-Registro de activos'!$AV86=(AF$3-'3- Datos generales'!$B$4),ROUNDUP(('4-Registro de activos'!$G86*'3- Datos generales'!$B$12*(1+'3- Datos generales'!$B$11)^(AF$3-'3- Datos generales'!$B$4)),0),0)</f>
        <v>0</v>
      </c>
      <c r="AG86" s="21">
        <f>IF('4-Registro de activos'!$AV86=(AG$3-'3- Datos generales'!$B$4),ROUNDUP(('4-Registro de activos'!$G86*'3- Datos generales'!$B$12*(1+'3- Datos generales'!$B$11)^(AG$3-'3- Datos generales'!$B$4)),0),0)</f>
        <v>0</v>
      </c>
      <c r="AH86" s="21">
        <f>IF('4-Registro de activos'!$AV86=(AH$3-'3- Datos generales'!$B$4),ROUNDUP(('4-Registro de activos'!$G86*'3- Datos generales'!$B$12*(1+'3- Datos generales'!$B$11)^(AH$3-'3- Datos generales'!$B$4)),0),0)</f>
        <v>0</v>
      </c>
      <c r="AI86" s="21">
        <f>IF('4-Registro de activos'!$AV86=(AI$3-'3- Datos generales'!$B$4),ROUNDUP(('4-Registro de activos'!$G86*'3- Datos generales'!$B$12*(1+'3- Datos generales'!$B$11)^(AI$3-'3- Datos generales'!$B$4)),0),0)</f>
        <v>0</v>
      </c>
      <c r="AJ86" s="21">
        <f>IF('4-Registro de activos'!$AV86=(AJ$3-'3- Datos generales'!$B$4),ROUNDUP(('4-Registro de activos'!$G86*'3- Datos generales'!$B$12*(1+'3- Datos generales'!$B$11)^(AJ$3-'3- Datos generales'!$B$4)),0),0)</f>
        <v>0</v>
      </c>
      <c r="AK86" s="159">
        <f>IF('4-Registro de activos'!$AV86=(AK$3-'3- Datos generales'!$B$4),ROUNDUP(('4-Registro de activos'!$G86*'3- Datos generales'!$B$12*(1+'3- Datos generales'!$B$11)^(AK$3-'3- Datos generales'!$B$4)),0),0)</f>
        <v>0</v>
      </c>
      <c r="AL86" s="22">
        <f>IF('4-Registro de activos'!$AV86&lt;=(AL$3-'3- Datos generales'!$B$4),ROUNDUP((('4-Registro de activos'!$H86*'3- Datos generales'!$B$12)*((1+'3- Datos generales'!$B$11)^(AL$3-'3- Datos generales'!$B$4+'8 -Datos de referencia'!$B$25))),0),0)</f>
        <v>0</v>
      </c>
      <c r="AM86" s="21">
        <f>IF('4-Registro de activos'!$AV86=(AM$3-'3- Datos generales'!$B$4),ROUNDUP((('4-Registro de activos'!$H86*'3- Datos generales'!$B$12)*((1+'3- Datos generales'!$B$11)^(AM$3-'3- Datos generales'!$B$4+'8 -Datos de referencia'!$B$25))),0),0)</f>
        <v>0</v>
      </c>
      <c r="AN86" s="21">
        <f>IF('4-Registro de activos'!$AV86=(AN$3-'3- Datos generales'!$B$4),ROUNDUP((('4-Registro de activos'!$H86*'3- Datos generales'!$B$12)*((1+'3- Datos generales'!$B$11)^(AN$3-'3- Datos generales'!$B$4+'8 -Datos de referencia'!$B$25))),0),0)</f>
        <v>0</v>
      </c>
      <c r="AO86" s="21">
        <f>IF('4-Registro de activos'!$AV86=(AO$3-'3- Datos generales'!$B$4),ROUNDUP((('4-Registro de activos'!$H86*'3- Datos generales'!$B$12)*((1+'3- Datos generales'!$B$11)^(AO$3-'3- Datos generales'!$B$4+'8 -Datos de referencia'!$B$25))),0),0)</f>
        <v>0</v>
      </c>
      <c r="AP86" s="21">
        <f>IF('4-Registro de activos'!$AV86=(AP$3-'3- Datos generales'!$B$4),ROUNDUP((('4-Registro de activos'!$H86*'3- Datos generales'!$B$12)*((1+'3- Datos generales'!$B$11)^(AP$3-'3- Datos generales'!$B$4+'8 -Datos de referencia'!$B$25))),0),0)</f>
        <v>0</v>
      </c>
      <c r="AQ86" s="21">
        <f>IF('4-Registro de activos'!$AV86=(AQ$3-'3- Datos generales'!$B$4),ROUNDUP((('4-Registro de activos'!$H86*'3- Datos generales'!$B$12)*((1+'3- Datos generales'!$B$11)^(AQ$3-'3- Datos generales'!$B$4+'8 -Datos de referencia'!$B$25))),0),0)</f>
        <v>0</v>
      </c>
      <c r="AR86" s="21">
        <f>IF('4-Registro de activos'!$AV86=(AR$3-'3- Datos generales'!$B$4),ROUNDUP((('4-Registro de activos'!$H86*'3- Datos generales'!$B$12)*((1+'3- Datos generales'!$B$11)^(AR$3-'3- Datos generales'!$B$4+'8 -Datos de referencia'!$B$25))),0),0)</f>
        <v>0</v>
      </c>
      <c r="AS86" s="21">
        <f>IF('4-Registro de activos'!$AV86=(AS$3-'3- Datos generales'!$B$4),ROUNDUP((('4-Registro de activos'!$H86*'3- Datos generales'!$B$12)*((1+'3- Datos generales'!$B$11)^(AS$3-'3- Datos generales'!$B$4+'8 -Datos de referencia'!$B$25))),0),0)</f>
        <v>0</v>
      </c>
      <c r="AT86" s="21">
        <f>IF('4-Registro de activos'!$AV86=(AT$3-'3- Datos generales'!$B$4),ROUNDUP((('4-Registro de activos'!$H86*'3- Datos generales'!$B$12)*((1+'3- Datos generales'!$B$11)^(AT$3-'3- Datos generales'!$B$4+'8 -Datos de referencia'!$B$25))),0),0)</f>
        <v>0</v>
      </c>
      <c r="AU86" s="21">
        <f>IF('4-Registro de activos'!$AV86=(AU$3-'3- Datos generales'!$B$4),ROUNDUP((('4-Registro de activos'!$H86*'3- Datos generales'!$B$12)*((1+'3- Datos generales'!$B$11)^(AU$3-'3- Datos generales'!$B$4+'8 -Datos de referencia'!$B$25))),0),0)</f>
        <v>0</v>
      </c>
      <c r="AV86" s="159">
        <f>IF('4-Registro de activos'!$AV86=(AV$3-'3- Datos generales'!$B$4),ROUNDUP((('4-Registro de activos'!$H86*'3- Datos generales'!$B$12)*((1+'3- Datos generales'!$B$11)^(AV$3-'3- Datos generales'!$B$4+'8 -Datos de referencia'!$B$25))),0),0)</f>
        <v>0</v>
      </c>
      <c r="AW86" s="23">
        <f>IF(P86&gt;0,($M86*(1+'3- Datos generales'!$B$5)^('5-Proyección inversiones'!AW$3-'3- Datos generales'!$B$4))*(P86*((1+'3- Datos generales'!$B$11)^(AW$3-'3- Datos generales'!$B$4+'8 -Datos de referencia'!$B$25))),0)</f>
        <v>0</v>
      </c>
      <c r="AX86" s="20">
        <f>IF(Q86&gt;0,($M86*(1+'3- Datos generales'!$B$5)^(AX$3-'3- Datos generales'!$B$4))*(Q86*((1+'3- Datos generales'!$B$11)^('5-Proyección inversiones'!AX$3-'3- Datos generales'!$B$4+'8 -Datos de referencia'!$B$25))),0)</f>
        <v>0</v>
      </c>
      <c r="AY86" s="20">
        <f>IF(R86&gt;0,($M86*(1+'3- Datos generales'!$B$5)^(AY$3-'3- Datos generales'!$B$4))*(R86*((1+'3- Datos generales'!$B$11)^('5-Proyección inversiones'!AY$3-'3- Datos generales'!$B$4+'8 -Datos de referencia'!$B$25))),0)</f>
        <v>0</v>
      </c>
      <c r="AZ86" s="20">
        <f>IF(S86&gt;0,($M86*(1+'3- Datos generales'!$B$5)^(AZ$3-'3- Datos generales'!$B$4))*(S86*((1+'3- Datos generales'!$B$11)^('5-Proyección inversiones'!AZ$3-'3- Datos generales'!$B$4+'8 -Datos de referencia'!$B$25))),0)</f>
        <v>0</v>
      </c>
      <c r="BA86" s="20">
        <f>IF(T86&gt;0,($M86*(1+'3- Datos generales'!$B$5)^(BA$3-'3- Datos generales'!$B$4))*(T86*((1+'3- Datos generales'!$B$11)^('5-Proyección inversiones'!BA$3-'3- Datos generales'!$B$4+'8 -Datos de referencia'!$B$25))),0)</f>
        <v>0</v>
      </c>
      <c r="BB86" s="20">
        <f>IF(U86&gt;0,($M86*(1+'3- Datos generales'!$B$5)^(BB$3-'3- Datos generales'!$B$4))*(U86*((1+'3- Datos generales'!$B$11)^('5-Proyección inversiones'!BB$3-'3- Datos generales'!$B$4+'8 -Datos de referencia'!$B$25))),0)</f>
        <v>0</v>
      </c>
      <c r="BC86" s="20">
        <f>IF(V86&gt;0,($M86*(1+'3- Datos generales'!$B$5)^(BC$3-'3- Datos generales'!$B$4))*(V86*((1+'3- Datos generales'!$B$11)^('5-Proyección inversiones'!BC$3-'3- Datos generales'!$B$4+'8 -Datos de referencia'!$B$25))),0)</f>
        <v>0</v>
      </c>
      <c r="BD86" s="20">
        <f>IF(W86&gt;0,($M86*(1+'3- Datos generales'!$B$5)^(BD$3-'3- Datos generales'!$B$4))*(W86*((1+'3- Datos generales'!$B$11)^('5-Proyección inversiones'!BD$3-'3- Datos generales'!$B$4+'8 -Datos de referencia'!$B$25))),0)</f>
        <v>0</v>
      </c>
      <c r="BE86" s="20">
        <f>IF(X86&gt;0,($M86*(1+'3- Datos generales'!$B$5)^(BE$3-'3- Datos generales'!$B$4))*(X86*((1+'3- Datos generales'!$B$11)^('5-Proyección inversiones'!BE$3-'3- Datos generales'!$B$4+'8 -Datos de referencia'!$B$25))),0)</f>
        <v>0</v>
      </c>
      <c r="BF86" s="20">
        <f>IF(Y86&gt;0,($M86*(1+'3- Datos generales'!$B$5)^(BF$3-'3- Datos generales'!$B$4))*(Y86*((1+'3- Datos generales'!$B$11)^('5-Proyección inversiones'!BF$3-'3- Datos generales'!$B$4+'8 -Datos de referencia'!$B$25))),0)</f>
        <v>0</v>
      </c>
      <c r="BG86" s="155">
        <f>IF(Z86&gt;0,($M86*(1+'3- Datos generales'!$B$5)^(BG$3-'3- Datos generales'!$B$4))*(Z86*((1+'3- Datos generales'!$B$11)^('5-Proyección inversiones'!BG$3-'3- Datos generales'!$B$4+'8 -Datos de referencia'!$B$25))),0)</f>
        <v>0</v>
      </c>
      <c r="BH86" s="23">
        <f>IF(AA86&gt;0,($N86*(1+'3- Datos generales'!$B$5)^(BH$3-'3- Datos generales'!$B$4))*(AA86*((1+'3- Datos generales'!$B$11)^('5-Proyección inversiones'!BH$3-'3- Datos generales'!$B$4+'8 -Datos de referencia'!$B$25))),0)</f>
        <v>0</v>
      </c>
      <c r="BI86" s="20">
        <f>IF(AB86&gt;0,$N86*((1+'3- Datos generales'!$B$5)^(BI$3-'3- Datos generales'!$B$4))*(AB86*((1+'3- Datos generales'!$B$11)^('5-Proyección inversiones'!BI$3-'3- Datos generales'!$B$4+'8 -Datos de referencia'!$B$25))),0)</f>
        <v>0</v>
      </c>
      <c r="BJ86" s="20">
        <f>IF(AC86&gt;0,$N86*((1+'3- Datos generales'!$B$5)^(BJ$3-'3- Datos generales'!$B$4))*(AC86*((1+'3- Datos generales'!$B$11)^('5-Proyección inversiones'!BJ$3-'3- Datos generales'!$B$4+'8 -Datos de referencia'!$B$25))),0)</f>
        <v>0</v>
      </c>
      <c r="BK86" s="20">
        <f>IF(AD86&gt;0,$N86*((1+'3- Datos generales'!$B$5)^(BK$3-'3- Datos generales'!$B$4))*(AD86*((1+'3- Datos generales'!$B$11)^('5-Proyección inversiones'!BK$3-'3- Datos generales'!$B$4+'8 -Datos de referencia'!$B$25))),0)</f>
        <v>0</v>
      </c>
      <c r="BL86" s="20">
        <f>IF(AE86&gt;0,$N86*((1+'3- Datos generales'!$B$5)^(BL$3-'3- Datos generales'!$B$4))*(AE86*((1+'3- Datos generales'!$B$11)^('5-Proyección inversiones'!BL$3-'3- Datos generales'!$B$4+'8 -Datos de referencia'!$B$25))),0)</f>
        <v>0</v>
      </c>
      <c r="BM86" s="20">
        <f>IF(AF86&gt;0,$N86*((1+'3- Datos generales'!$B$5)^(BM$3-'3- Datos generales'!$B$4))*(AF86*((1+'3- Datos generales'!$B$11)^('5-Proyección inversiones'!BM$3-'3- Datos generales'!$B$4+'8 -Datos de referencia'!$B$25))),0)</f>
        <v>0</v>
      </c>
      <c r="BN86" s="20">
        <f>IF(AG86&gt;0,$N86*((1+'3- Datos generales'!$B$5)^(BN$3-'3- Datos generales'!$B$4))*(AG86*((1+'3- Datos generales'!$B$11)^('5-Proyección inversiones'!BN$3-'3- Datos generales'!$B$4+'8 -Datos de referencia'!$B$25))),0)</f>
        <v>0</v>
      </c>
      <c r="BO86" s="20">
        <f>IF(AH86&gt;0,$N86*((1+'3- Datos generales'!$B$5)^(BO$3-'3- Datos generales'!$B$4))*(AH86*((1+'3- Datos generales'!$B$11)^('5-Proyección inversiones'!BO$3-'3- Datos generales'!$B$4+'8 -Datos de referencia'!$B$25))),0)</f>
        <v>0</v>
      </c>
      <c r="BP86" s="20">
        <f>IF(AI86&gt;0,$N86*((1+'3- Datos generales'!$B$5)^(BP$3-'3- Datos generales'!$B$4))*(AI86*((1+'3- Datos generales'!$B$11)^('5-Proyección inversiones'!BP$3-'3- Datos generales'!$B$4+'8 -Datos de referencia'!$B$25))),0)</f>
        <v>0</v>
      </c>
      <c r="BQ86" s="20">
        <f>IF(AJ86&gt;0,$N86*((1+'3- Datos generales'!$B$5)^(BQ$3-'3- Datos generales'!$B$4))*(AJ86*((1+'3- Datos generales'!$B$11)^('5-Proyección inversiones'!BQ$3-'3- Datos generales'!$B$4+'8 -Datos de referencia'!$B$25))),0)</f>
        <v>0</v>
      </c>
      <c r="BR86" s="155">
        <f>IF(AK86&gt;0,$N86*((1+'3- Datos generales'!$B$5)^(BR$3-'3- Datos generales'!$B$4))*(AK86*((1+'3- Datos generales'!$B$11)^('5-Proyección inversiones'!BR$3-'3- Datos generales'!$B$4+'8 -Datos de referencia'!$B$25))),0)</f>
        <v>0</v>
      </c>
      <c r="BS86" s="23">
        <f>IF(AL86&gt;0,AL86*($O86*(1+'3- Datos generales'!$B$5)^(BH$3-'3- Datos generales'!$B$4)),0)</f>
        <v>0</v>
      </c>
      <c r="BT86" s="20">
        <f>IF(AM86&gt;0,AM86*($O86*(1+'3- Datos generales'!$B$5)^(BT$3-'3- Datos generales'!$B$4)),0)</f>
        <v>0</v>
      </c>
      <c r="BU86" s="20">
        <f>IF(AN86&gt;0,AN86*($O86*(1+'3- Datos generales'!$B$5)^(BU$3-'3- Datos generales'!$B$4)),0)</f>
        <v>0</v>
      </c>
      <c r="BV86" s="20">
        <f>IF(AO86&gt;0,AO86*($O86*(1+'3- Datos generales'!$B$5)^(BV$3-'3- Datos generales'!$B$4)),0)</f>
        <v>0</v>
      </c>
      <c r="BW86" s="20">
        <f>IF(AP86&gt;0,AP86*($O86*(1+'3- Datos generales'!$B$5)^(BW$3-'3- Datos generales'!$B$4)),0)</f>
        <v>0</v>
      </c>
      <c r="BX86" s="20">
        <f>IF(AQ86&gt;0,AQ86*($O86*(1+'3- Datos generales'!$B$5)^(BX$3-'3- Datos generales'!$B$4)),0)</f>
        <v>0</v>
      </c>
      <c r="BY86" s="20">
        <f>IF(AR86&gt;0,AR86*($O86*(1+'3- Datos generales'!$B$5)^(BY$3-'3- Datos generales'!$B$4)),0)</f>
        <v>0</v>
      </c>
      <c r="BZ86" s="20">
        <f>IF(AS86&gt;0,AS86*($O86*(1+'3- Datos generales'!$B$5)^(BZ$3-'3- Datos generales'!$B$4)),0)</f>
        <v>0</v>
      </c>
      <c r="CA86" s="20">
        <f>IF(AT86&gt;0,AT86*($O86*(1+'3- Datos generales'!$B$5)^(CA$3-'3- Datos generales'!$B$4)),0)</f>
        <v>0</v>
      </c>
      <c r="CB86" s="20">
        <f>IF(AU86&gt;0,AU86*($O86*(1+'3- Datos generales'!$B$5)^(CB$3-'3- Datos generales'!$B$4)),0)</f>
        <v>0</v>
      </c>
      <c r="CC86" s="155">
        <f>IF(AV86&gt;0,AV86*($O86*(1+'3- Datos generales'!$B$5)^(CC$3-'3- Datos generales'!$B$4)),0)</f>
        <v>0</v>
      </c>
    </row>
    <row r="87" spans="1:81" x14ac:dyDescent="0.25">
      <c r="A87" s="38"/>
      <c r="B87" s="14"/>
      <c r="C87" s="14">
        <f>'4-Registro de activos'!C87</f>
        <v>0</v>
      </c>
      <c r="D87" s="14">
        <f>'4-Registro de activos'!D87</f>
        <v>0</v>
      </c>
      <c r="E87" s="14">
        <f>'4-Registro de activos'!E87</f>
        <v>0</v>
      </c>
      <c r="F87" s="14">
        <f>'4-Registro de activos'!F87</f>
        <v>0</v>
      </c>
      <c r="G87" s="14">
        <f>'4-Registro de activos'!G87</f>
        <v>0</v>
      </c>
      <c r="H87" s="26">
        <f>'4-Registro de activos'!H87</f>
        <v>0</v>
      </c>
      <c r="I87" s="15" t="str">
        <f>'4-Registro de activos'!AV87</f>
        <v>n/a</v>
      </c>
      <c r="J87" s="14" t="str">
        <f>'4-Registro de activos'!AW87</f>
        <v>Bajo Riesgo</v>
      </c>
      <c r="K87" s="14" t="str">
        <f>'4-Registro de activos'!AX87</f>
        <v>n/a</v>
      </c>
      <c r="L87" s="14" t="str">
        <f>'4-Registro de activos'!AY87</f>
        <v>n/a</v>
      </c>
      <c r="M87" s="66">
        <f>IF('4-Registro de activos'!K87="Sistema no mejorado",AVERAGE('3- Datos generales'!$D$20:$D$21),0)</f>
        <v>0</v>
      </c>
      <c r="N87" s="20" t="str">
        <f>IF('4-Registro de activos'!K87="Sistema no mejorado",0,IF('4-Registro de activos'!I87="sin dato","n/a",IF('4-Registro de activos'!I87="otro","n/a",VLOOKUP('4-Registro de activos'!I87,'3- Datos generales'!$A$23:$D$24,4,0))))</f>
        <v>n/a</v>
      </c>
      <c r="O87" s="155" t="str">
        <f>IF('4-Registro de activos'!K87="Sistema no mejorado",0,IF('4-Registro de activos'!I87="sin dato","n/a",IF('4-Registro de activos'!I87="otro","n/a",VLOOKUP('4-Registro de activos'!I87,'3- Datos generales'!$A$26:$D$27,4,0))))</f>
        <v>n/a</v>
      </c>
      <c r="P87" s="22">
        <f>IF('4-Registro de activos'!$AY87="Nueva Construccion",ROUNDUP(('4-Registro de activos'!$G87*'3- Datos generales'!$B$12*(1+'3- Datos generales'!$B$11)^(P$3-'3- Datos generales'!$B$4)),0),0)</f>
        <v>0</v>
      </c>
      <c r="Q87" s="21">
        <f>IF('4-Registro de activos'!$AY87="Nueva Construccion",IF($P87&gt;0,0,ROUNDUP(('4-Registro de activos'!$G87*'3- Datos generales'!$B$12*(1+'3- Datos generales'!$B$11)^(Q$3-'3- Datos generales'!$B$4)),0)),0)</f>
        <v>0</v>
      </c>
      <c r="R87" s="21">
        <f>IF('4-Registro de activos'!$AY87="Nueva Construccion",IF($P87&gt;0,0,ROUNDUP(('4-Registro de activos'!$G87*'3- Datos generales'!$B$12*(1+'3- Datos generales'!$B$11)^(R$3-'3- Datos generales'!$B$4)),0)),0)</f>
        <v>0</v>
      </c>
      <c r="S87" s="21">
        <f>IF('4-Registro de activos'!$AY87="Nueva Construccion",IF($P87&gt;0,0,ROUNDUP(('4-Registro de activos'!$G87*'3- Datos generales'!$B$12*(1+'3- Datos generales'!$B$11)^(S$3-'3- Datos generales'!$B$4)),0)),0)</f>
        <v>0</v>
      </c>
      <c r="T87" s="21">
        <f>IF('4-Registro de activos'!$AY87="Nueva Construccion",IF($P87&gt;0,0,ROUNDUP(('4-Registro de activos'!$G87*'3- Datos generales'!$B$12*(1+'3- Datos generales'!$B$11)^(T$3-'3- Datos generales'!$B$4)),0)),0)</f>
        <v>0</v>
      </c>
      <c r="U87" s="21">
        <f>IF('4-Registro de activos'!$AY87="Nueva Construccion",IF($P87&gt;0,0,ROUNDUP(('4-Registro de activos'!$G87*'3- Datos generales'!$B$12*(1+'3- Datos generales'!$B$11)^(U$3-'3- Datos generales'!$B$4)),0)),0)</f>
        <v>0</v>
      </c>
      <c r="V87" s="21">
        <f>IF('4-Registro de activos'!$AY87="Nueva Construccion",IF($P87&gt;0,0,ROUNDUP(('4-Registro de activos'!$G87*'3- Datos generales'!$B$12*(1+'3- Datos generales'!$B$11)^(V$3-'3- Datos generales'!$B$4)),0)),0)</f>
        <v>0</v>
      </c>
      <c r="W87" s="21">
        <f>IF('4-Registro de activos'!$AY87="Nueva Construccion",IF($P87&gt;0,0,ROUNDUP(('4-Registro de activos'!$G87*'3- Datos generales'!$B$12*(1+'3- Datos generales'!$B$11)^(W$3-'3- Datos generales'!$B$4)),0)),0)</f>
        <v>0</v>
      </c>
      <c r="X87" s="21">
        <f>IF('4-Registro de activos'!$AY87="Nueva Construccion",IF($P87&gt;0,0,ROUNDUP(('4-Registro de activos'!$G87*'3- Datos generales'!$B$12*(1+'3- Datos generales'!$B$11)^(X$3-'3- Datos generales'!$B$4)),0)),0)</f>
        <v>0</v>
      </c>
      <c r="Y87" s="21">
        <f>IF('4-Registro de activos'!$AY87="Nueva Construccion",IF($P87&gt;0,0,ROUNDUP(('4-Registro de activos'!$G87*'3- Datos generales'!$B$12*(1+'3- Datos generales'!$B$11)^(Y$3-'3- Datos generales'!$B$4)),0)),0)</f>
        <v>0</v>
      </c>
      <c r="Z87" s="159">
        <f>IF('4-Registro de activos'!$AY87="Nueva Construccion",IF($P87&gt;0,0,ROUNDUP(('4-Registro de activos'!$G87*'3- Datos generales'!$B$12*(1+'3- Datos generales'!$B$11)^(Z$3-'3- Datos generales'!$B$4)),0)),0)</f>
        <v>0</v>
      </c>
      <c r="AA87" s="22">
        <f>IF('4-Registro de activos'!$AV87&lt;=(AA$3-'3- Datos generales'!$B$4),ROUNDUP(('4-Registro de activos'!$G87*'3- Datos generales'!$B$12*(1+'3- Datos generales'!$B$11)^(AA$3-'3- Datos generales'!$B$4)),0),0)</f>
        <v>0</v>
      </c>
      <c r="AB87" s="21">
        <f>IF('4-Registro de activos'!$AV87=(AB$3-'3- Datos generales'!$B$4),ROUNDUP(('4-Registro de activos'!$G87*'3- Datos generales'!$B$12*(1+'3- Datos generales'!$B$11)^(AB$3-'3- Datos generales'!$B$4)),0),0)</f>
        <v>0</v>
      </c>
      <c r="AC87" s="21">
        <f>IF('4-Registro de activos'!$AV87=(AC$3-'3- Datos generales'!$B$4),ROUNDUP(('4-Registro de activos'!$G87*'3- Datos generales'!$B$12*(1+'3- Datos generales'!$B$11)^(AC$3-'3- Datos generales'!$B$4)),0),0)</f>
        <v>0</v>
      </c>
      <c r="AD87" s="21">
        <f>IF('4-Registro de activos'!$AV87=(AD$3-'3- Datos generales'!$B$4),ROUNDUP(('4-Registro de activos'!$G87*'3- Datos generales'!$B$12*(1+'3- Datos generales'!$B$11)^(AD$3-'3- Datos generales'!$B$4)),0),0)</f>
        <v>0</v>
      </c>
      <c r="AE87" s="21">
        <f>IF('4-Registro de activos'!$AV87=(AE$3-'3- Datos generales'!$B$4),ROUNDUP(('4-Registro de activos'!$G87*'3- Datos generales'!$B$12*(1+'3- Datos generales'!$B$11)^(AE$3-'3- Datos generales'!$B$4)),0),0)</f>
        <v>0</v>
      </c>
      <c r="AF87" s="21">
        <f>IF('4-Registro de activos'!$AV87=(AF$3-'3- Datos generales'!$B$4),ROUNDUP(('4-Registro de activos'!$G87*'3- Datos generales'!$B$12*(1+'3- Datos generales'!$B$11)^(AF$3-'3- Datos generales'!$B$4)),0),0)</f>
        <v>0</v>
      </c>
      <c r="AG87" s="21">
        <f>IF('4-Registro de activos'!$AV87=(AG$3-'3- Datos generales'!$B$4),ROUNDUP(('4-Registro de activos'!$G87*'3- Datos generales'!$B$12*(1+'3- Datos generales'!$B$11)^(AG$3-'3- Datos generales'!$B$4)),0),0)</f>
        <v>0</v>
      </c>
      <c r="AH87" s="21">
        <f>IF('4-Registro de activos'!$AV87=(AH$3-'3- Datos generales'!$B$4),ROUNDUP(('4-Registro de activos'!$G87*'3- Datos generales'!$B$12*(1+'3- Datos generales'!$B$11)^(AH$3-'3- Datos generales'!$B$4)),0),0)</f>
        <v>0</v>
      </c>
      <c r="AI87" s="21">
        <f>IF('4-Registro de activos'!$AV87=(AI$3-'3- Datos generales'!$B$4),ROUNDUP(('4-Registro de activos'!$G87*'3- Datos generales'!$B$12*(1+'3- Datos generales'!$B$11)^(AI$3-'3- Datos generales'!$B$4)),0),0)</f>
        <v>0</v>
      </c>
      <c r="AJ87" s="21">
        <f>IF('4-Registro de activos'!$AV87=(AJ$3-'3- Datos generales'!$B$4),ROUNDUP(('4-Registro de activos'!$G87*'3- Datos generales'!$B$12*(1+'3- Datos generales'!$B$11)^(AJ$3-'3- Datos generales'!$B$4)),0),0)</f>
        <v>0</v>
      </c>
      <c r="AK87" s="159">
        <f>IF('4-Registro de activos'!$AV87=(AK$3-'3- Datos generales'!$B$4),ROUNDUP(('4-Registro de activos'!$G87*'3- Datos generales'!$B$12*(1+'3- Datos generales'!$B$11)^(AK$3-'3- Datos generales'!$B$4)),0),0)</f>
        <v>0</v>
      </c>
      <c r="AL87" s="22">
        <f>IF('4-Registro de activos'!$AV87&lt;=(AL$3-'3- Datos generales'!$B$4),ROUNDUP((('4-Registro de activos'!$H87*'3- Datos generales'!$B$12)*((1+'3- Datos generales'!$B$11)^(AL$3-'3- Datos generales'!$B$4+'8 -Datos de referencia'!$B$25))),0),0)</f>
        <v>0</v>
      </c>
      <c r="AM87" s="21">
        <f>IF('4-Registro de activos'!$AV87=(AM$3-'3- Datos generales'!$B$4),ROUNDUP((('4-Registro de activos'!$H87*'3- Datos generales'!$B$12)*((1+'3- Datos generales'!$B$11)^(AM$3-'3- Datos generales'!$B$4+'8 -Datos de referencia'!$B$25))),0),0)</f>
        <v>0</v>
      </c>
      <c r="AN87" s="21">
        <f>IF('4-Registro de activos'!$AV87=(AN$3-'3- Datos generales'!$B$4),ROUNDUP((('4-Registro de activos'!$H87*'3- Datos generales'!$B$12)*((1+'3- Datos generales'!$B$11)^(AN$3-'3- Datos generales'!$B$4+'8 -Datos de referencia'!$B$25))),0),0)</f>
        <v>0</v>
      </c>
      <c r="AO87" s="21">
        <f>IF('4-Registro de activos'!$AV87=(AO$3-'3- Datos generales'!$B$4),ROUNDUP((('4-Registro de activos'!$H87*'3- Datos generales'!$B$12)*((1+'3- Datos generales'!$B$11)^(AO$3-'3- Datos generales'!$B$4+'8 -Datos de referencia'!$B$25))),0),0)</f>
        <v>0</v>
      </c>
      <c r="AP87" s="21">
        <f>IF('4-Registro de activos'!$AV87=(AP$3-'3- Datos generales'!$B$4),ROUNDUP((('4-Registro de activos'!$H87*'3- Datos generales'!$B$12)*((1+'3- Datos generales'!$B$11)^(AP$3-'3- Datos generales'!$B$4+'8 -Datos de referencia'!$B$25))),0),0)</f>
        <v>0</v>
      </c>
      <c r="AQ87" s="21">
        <f>IF('4-Registro de activos'!$AV87=(AQ$3-'3- Datos generales'!$B$4),ROUNDUP((('4-Registro de activos'!$H87*'3- Datos generales'!$B$12)*((1+'3- Datos generales'!$B$11)^(AQ$3-'3- Datos generales'!$B$4+'8 -Datos de referencia'!$B$25))),0),0)</f>
        <v>0</v>
      </c>
      <c r="AR87" s="21">
        <f>IF('4-Registro de activos'!$AV87=(AR$3-'3- Datos generales'!$B$4),ROUNDUP((('4-Registro de activos'!$H87*'3- Datos generales'!$B$12)*((1+'3- Datos generales'!$B$11)^(AR$3-'3- Datos generales'!$B$4+'8 -Datos de referencia'!$B$25))),0),0)</f>
        <v>0</v>
      </c>
      <c r="AS87" s="21">
        <f>IF('4-Registro de activos'!$AV87=(AS$3-'3- Datos generales'!$B$4),ROUNDUP((('4-Registro de activos'!$H87*'3- Datos generales'!$B$12)*((1+'3- Datos generales'!$B$11)^(AS$3-'3- Datos generales'!$B$4+'8 -Datos de referencia'!$B$25))),0),0)</f>
        <v>0</v>
      </c>
      <c r="AT87" s="21">
        <f>IF('4-Registro de activos'!$AV87=(AT$3-'3- Datos generales'!$B$4),ROUNDUP((('4-Registro de activos'!$H87*'3- Datos generales'!$B$12)*((1+'3- Datos generales'!$B$11)^(AT$3-'3- Datos generales'!$B$4+'8 -Datos de referencia'!$B$25))),0),0)</f>
        <v>0</v>
      </c>
      <c r="AU87" s="21">
        <f>IF('4-Registro de activos'!$AV87=(AU$3-'3- Datos generales'!$B$4),ROUNDUP((('4-Registro de activos'!$H87*'3- Datos generales'!$B$12)*((1+'3- Datos generales'!$B$11)^(AU$3-'3- Datos generales'!$B$4+'8 -Datos de referencia'!$B$25))),0),0)</f>
        <v>0</v>
      </c>
      <c r="AV87" s="159">
        <f>IF('4-Registro de activos'!$AV87=(AV$3-'3- Datos generales'!$B$4),ROUNDUP((('4-Registro de activos'!$H87*'3- Datos generales'!$B$12)*((1+'3- Datos generales'!$B$11)^(AV$3-'3- Datos generales'!$B$4+'8 -Datos de referencia'!$B$25))),0),0)</f>
        <v>0</v>
      </c>
      <c r="AW87" s="23">
        <f>IF(P87&gt;0,($M87*(1+'3- Datos generales'!$B$5)^('5-Proyección inversiones'!AW$3-'3- Datos generales'!$B$4))*(P87*((1+'3- Datos generales'!$B$11)^(AW$3-'3- Datos generales'!$B$4+'8 -Datos de referencia'!$B$25))),0)</f>
        <v>0</v>
      </c>
      <c r="AX87" s="20">
        <f>IF(Q87&gt;0,($M87*(1+'3- Datos generales'!$B$5)^(AX$3-'3- Datos generales'!$B$4))*(Q87*((1+'3- Datos generales'!$B$11)^('5-Proyección inversiones'!AX$3-'3- Datos generales'!$B$4+'8 -Datos de referencia'!$B$25))),0)</f>
        <v>0</v>
      </c>
      <c r="AY87" s="20">
        <f>IF(R87&gt;0,($M87*(1+'3- Datos generales'!$B$5)^(AY$3-'3- Datos generales'!$B$4))*(R87*((1+'3- Datos generales'!$B$11)^('5-Proyección inversiones'!AY$3-'3- Datos generales'!$B$4+'8 -Datos de referencia'!$B$25))),0)</f>
        <v>0</v>
      </c>
      <c r="AZ87" s="20">
        <f>IF(S87&gt;0,($M87*(1+'3- Datos generales'!$B$5)^(AZ$3-'3- Datos generales'!$B$4))*(S87*((1+'3- Datos generales'!$B$11)^('5-Proyección inversiones'!AZ$3-'3- Datos generales'!$B$4+'8 -Datos de referencia'!$B$25))),0)</f>
        <v>0</v>
      </c>
      <c r="BA87" s="20">
        <f>IF(T87&gt;0,($M87*(1+'3- Datos generales'!$B$5)^(BA$3-'3- Datos generales'!$B$4))*(T87*((1+'3- Datos generales'!$B$11)^('5-Proyección inversiones'!BA$3-'3- Datos generales'!$B$4+'8 -Datos de referencia'!$B$25))),0)</f>
        <v>0</v>
      </c>
      <c r="BB87" s="20">
        <f>IF(U87&gt;0,($M87*(1+'3- Datos generales'!$B$5)^(BB$3-'3- Datos generales'!$B$4))*(U87*((1+'3- Datos generales'!$B$11)^('5-Proyección inversiones'!BB$3-'3- Datos generales'!$B$4+'8 -Datos de referencia'!$B$25))),0)</f>
        <v>0</v>
      </c>
      <c r="BC87" s="20">
        <f>IF(V87&gt;0,($M87*(1+'3- Datos generales'!$B$5)^(BC$3-'3- Datos generales'!$B$4))*(V87*((1+'3- Datos generales'!$B$11)^('5-Proyección inversiones'!BC$3-'3- Datos generales'!$B$4+'8 -Datos de referencia'!$B$25))),0)</f>
        <v>0</v>
      </c>
      <c r="BD87" s="20">
        <f>IF(W87&gt;0,($M87*(1+'3- Datos generales'!$B$5)^(BD$3-'3- Datos generales'!$B$4))*(W87*((1+'3- Datos generales'!$B$11)^('5-Proyección inversiones'!BD$3-'3- Datos generales'!$B$4+'8 -Datos de referencia'!$B$25))),0)</f>
        <v>0</v>
      </c>
      <c r="BE87" s="20">
        <f>IF(X87&gt;0,($M87*(1+'3- Datos generales'!$B$5)^(BE$3-'3- Datos generales'!$B$4))*(X87*((1+'3- Datos generales'!$B$11)^('5-Proyección inversiones'!BE$3-'3- Datos generales'!$B$4+'8 -Datos de referencia'!$B$25))),0)</f>
        <v>0</v>
      </c>
      <c r="BF87" s="20">
        <f>IF(Y87&gt;0,($M87*(1+'3- Datos generales'!$B$5)^(BF$3-'3- Datos generales'!$B$4))*(Y87*((1+'3- Datos generales'!$B$11)^('5-Proyección inversiones'!BF$3-'3- Datos generales'!$B$4+'8 -Datos de referencia'!$B$25))),0)</f>
        <v>0</v>
      </c>
      <c r="BG87" s="155">
        <f>IF(Z87&gt;0,($M87*(1+'3- Datos generales'!$B$5)^(BG$3-'3- Datos generales'!$B$4))*(Z87*((1+'3- Datos generales'!$B$11)^('5-Proyección inversiones'!BG$3-'3- Datos generales'!$B$4+'8 -Datos de referencia'!$B$25))),0)</f>
        <v>0</v>
      </c>
      <c r="BH87" s="23">
        <f>IF(AA87&gt;0,($N87*(1+'3- Datos generales'!$B$5)^(BH$3-'3- Datos generales'!$B$4))*(AA87*((1+'3- Datos generales'!$B$11)^('5-Proyección inversiones'!BH$3-'3- Datos generales'!$B$4+'8 -Datos de referencia'!$B$25))),0)</f>
        <v>0</v>
      </c>
      <c r="BI87" s="20">
        <f>IF(AB87&gt;0,$N87*((1+'3- Datos generales'!$B$5)^(BI$3-'3- Datos generales'!$B$4))*(AB87*((1+'3- Datos generales'!$B$11)^('5-Proyección inversiones'!BI$3-'3- Datos generales'!$B$4+'8 -Datos de referencia'!$B$25))),0)</f>
        <v>0</v>
      </c>
      <c r="BJ87" s="20">
        <f>IF(AC87&gt;0,$N87*((1+'3- Datos generales'!$B$5)^(BJ$3-'3- Datos generales'!$B$4))*(AC87*((1+'3- Datos generales'!$B$11)^('5-Proyección inversiones'!BJ$3-'3- Datos generales'!$B$4+'8 -Datos de referencia'!$B$25))),0)</f>
        <v>0</v>
      </c>
      <c r="BK87" s="20">
        <f>IF(AD87&gt;0,$N87*((1+'3- Datos generales'!$B$5)^(BK$3-'3- Datos generales'!$B$4))*(AD87*((1+'3- Datos generales'!$B$11)^('5-Proyección inversiones'!BK$3-'3- Datos generales'!$B$4+'8 -Datos de referencia'!$B$25))),0)</f>
        <v>0</v>
      </c>
      <c r="BL87" s="20">
        <f>IF(AE87&gt;0,$N87*((1+'3- Datos generales'!$B$5)^(BL$3-'3- Datos generales'!$B$4))*(AE87*((1+'3- Datos generales'!$B$11)^('5-Proyección inversiones'!BL$3-'3- Datos generales'!$B$4+'8 -Datos de referencia'!$B$25))),0)</f>
        <v>0</v>
      </c>
      <c r="BM87" s="20">
        <f>IF(AF87&gt;0,$N87*((1+'3- Datos generales'!$B$5)^(BM$3-'3- Datos generales'!$B$4))*(AF87*((1+'3- Datos generales'!$B$11)^('5-Proyección inversiones'!BM$3-'3- Datos generales'!$B$4+'8 -Datos de referencia'!$B$25))),0)</f>
        <v>0</v>
      </c>
      <c r="BN87" s="20">
        <f>IF(AG87&gt;0,$N87*((1+'3- Datos generales'!$B$5)^(BN$3-'3- Datos generales'!$B$4))*(AG87*((1+'3- Datos generales'!$B$11)^('5-Proyección inversiones'!BN$3-'3- Datos generales'!$B$4+'8 -Datos de referencia'!$B$25))),0)</f>
        <v>0</v>
      </c>
      <c r="BO87" s="20">
        <f>IF(AH87&gt;0,$N87*((1+'3- Datos generales'!$B$5)^(BO$3-'3- Datos generales'!$B$4))*(AH87*((1+'3- Datos generales'!$B$11)^('5-Proyección inversiones'!BO$3-'3- Datos generales'!$B$4+'8 -Datos de referencia'!$B$25))),0)</f>
        <v>0</v>
      </c>
      <c r="BP87" s="20">
        <f>IF(AI87&gt;0,$N87*((1+'3- Datos generales'!$B$5)^(BP$3-'3- Datos generales'!$B$4))*(AI87*((1+'3- Datos generales'!$B$11)^('5-Proyección inversiones'!BP$3-'3- Datos generales'!$B$4+'8 -Datos de referencia'!$B$25))),0)</f>
        <v>0</v>
      </c>
      <c r="BQ87" s="20">
        <f>IF(AJ87&gt;0,$N87*((1+'3- Datos generales'!$B$5)^(BQ$3-'3- Datos generales'!$B$4))*(AJ87*((1+'3- Datos generales'!$B$11)^('5-Proyección inversiones'!BQ$3-'3- Datos generales'!$B$4+'8 -Datos de referencia'!$B$25))),0)</f>
        <v>0</v>
      </c>
      <c r="BR87" s="155">
        <f>IF(AK87&gt;0,$N87*((1+'3- Datos generales'!$B$5)^(BR$3-'3- Datos generales'!$B$4))*(AK87*((1+'3- Datos generales'!$B$11)^('5-Proyección inversiones'!BR$3-'3- Datos generales'!$B$4+'8 -Datos de referencia'!$B$25))),0)</f>
        <v>0</v>
      </c>
      <c r="BS87" s="23">
        <f>IF(AL87&gt;0,AL87*($O87*(1+'3- Datos generales'!$B$5)^(BH$3-'3- Datos generales'!$B$4)),0)</f>
        <v>0</v>
      </c>
      <c r="BT87" s="20">
        <f>IF(AM87&gt;0,AM87*($O87*(1+'3- Datos generales'!$B$5)^(BT$3-'3- Datos generales'!$B$4)),0)</f>
        <v>0</v>
      </c>
      <c r="BU87" s="20">
        <f>IF(AN87&gt;0,AN87*($O87*(1+'3- Datos generales'!$B$5)^(BU$3-'3- Datos generales'!$B$4)),0)</f>
        <v>0</v>
      </c>
      <c r="BV87" s="20">
        <f>IF(AO87&gt;0,AO87*($O87*(1+'3- Datos generales'!$B$5)^(BV$3-'3- Datos generales'!$B$4)),0)</f>
        <v>0</v>
      </c>
      <c r="BW87" s="20">
        <f>IF(AP87&gt;0,AP87*($O87*(1+'3- Datos generales'!$B$5)^(BW$3-'3- Datos generales'!$B$4)),0)</f>
        <v>0</v>
      </c>
      <c r="BX87" s="20">
        <f>IF(AQ87&gt;0,AQ87*($O87*(1+'3- Datos generales'!$B$5)^(BX$3-'3- Datos generales'!$B$4)),0)</f>
        <v>0</v>
      </c>
      <c r="BY87" s="20">
        <f>IF(AR87&gt;0,AR87*($O87*(1+'3- Datos generales'!$B$5)^(BY$3-'3- Datos generales'!$B$4)),0)</f>
        <v>0</v>
      </c>
      <c r="BZ87" s="20">
        <f>IF(AS87&gt;0,AS87*($O87*(1+'3- Datos generales'!$B$5)^(BZ$3-'3- Datos generales'!$B$4)),0)</f>
        <v>0</v>
      </c>
      <c r="CA87" s="20">
        <f>IF(AT87&gt;0,AT87*($O87*(1+'3- Datos generales'!$B$5)^(CA$3-'3- Datos generales'!$B$4)),0)</f>
        <v>0</v>
      </c>
      <c r="CB87" s="20">
        <f>IF(AU87&gt;0,AU87*($O87*(1+'3- Datos generales'!$B$5)^(CB$3-'3- Datos generales'!$B$4)),0)</f>
        <v>0</v>
      </c>
      <c r="CC87" s="155">
        <f>IF(AV87&gt;0,AV87*($O87*(1+'3- Datos generales'!$B$5)^(CC$3-'3- Datos generales'!$B$4)),0)</f>
        <v>0</v>
      </c>
    </row>
    <row r="88" spans="1:81" x14ac:dyDescent="0.25">
      <c r="A88" s="38"/>
      <c r="B88" s="14"/>
      <c r="C88" s="14">
        <f>'4-Registro de activos'!C88</f>
        <v>0</v>
      </c>
      <c r="D88" s="14">
        <f>'4-Registro de activos'!D88</f>
        <v>0</v>
      </c>
      <c r="E88" s="14">
        <f>'4-Registro de activos'!E88</f>
        <v>0</v>
      </c>
      <c r="F88" s="14">
        <f>'4-Registro de activos'!F88</f>
        <v>0</v>
      </c>
      <c r="G88" s="14">
        <f>'4-Registro de activos'!G88</f>
        <v>0</v>
      </c>
      <c r="H88" s="26">
        <f>'4-Registro de activos'!H88</f>
        <v>0</v>
      </c>
      <c r="I88" s="15" t="str">
        <f>'4-Registro de activos'!AV88</f>
        <v>n/a</v>
      </c>
      <c r="J88" s="14" t="str">
        <f>'4-Registro de activos'!AW88</f>
        <v>Bajo Riesgo</v>
      </c>
      <c r="K88" s="14" t="str">
        <f>'4-Registro de activos'!AX88</f>
        <v>n/a</v>
      </c>
      <c r="L88" s="14" t="str">
        <f>'4-Registro de activos'!AY88</f>
        <v>n/a</v>
      </c>
      <c r="M88" s="66">
        <f>IF('4-Registro de activos'!K88="Sistema no mejorado",AVERAGE('3- Datos generales'!$D$20:$D$21),0)</f>
        <v>0</v>
      </c>
      <c r="N88" s="20" t="str">
        <f>IF('4-Registro de activos'!K88="Sistema no mejorado",0,IF('4-Registro de activos'!I88="sin dato","n/a",IF('4-Registro de activos'!I88="otro","n/a",VLOOKUP('4-Registro de activos'!I88,'3- Datos generales'!$A$23:$D$24,4,0))))</f>
        <v>n/a</v>
      </c>
      <c r="O88" s="155" t="str">
        <f>IF('4-Registro de activos'!K88="Sistema no mejorado",0,IF('4-Registro de activos'!I88="sin dato","n/a",IF('4-Registro de activos'!I88="otro","n/a",VLOOKUP('4-Registro de activos'!I88,'3- Datos generales'!$A$26:$D$27,4,0))))</f>
        <v>n/a</v>
      </c>
      <c r="P88" s="22">
        <f>IF('4-Registro de activos'!$AY88="Nueva Construccion",ROUNDUP(('4-Registro de activos'!$G88*'3- Datos generales'!$B$12*(1+'3- Datos generales'!$B$11)^(P$3-'3- Datos generales'!$B$4)),0),0)</f>
        <v>0</v>
      </c>
      <c r="Q88" s="21">
        <f>IF('4-Registro de activos'!$AY88="Nueva Construccion",IF($P88&gt;0,0,ROUNDUP(('4-Registro de activos'!$G88*'3- Datos generales'!$B$12*(1+'3- Datos generales'!$B$11)^(Q$3-'3- Datos generales'!$B$4)),0)),0)</f>
        <v>0</v>
      </c>
      <c r="R88" s="21">
        <f>IF('4-Registro de activos'!$AY88="Nueva Construccion",IF($P88&gt;0,0,ROUNDUP(('4-Registro de activos'!$G88*'3- Datos generales'!$B$12*(1+'3- Datos generales'!$B$11)^(R$3-'3- Datos generales'!$B$4)),0)),0)</f>
        <v>0</v>
      </c>
      <c r="S88" s="21">
        <f>IF('4-Registro de activos'!$AY88="Nueva Construccion",IF($P88&gt;0,0,ROUNDUP(('4-Registro de activos'!$G88*'3- Datos generales'!$B$12*(1+'3- Datos generales'!$B$11)^(S$3-'3- Datos generales'!$B$4)),0)),0)</f>
        <v>0</v>
      </c>
      <c r="T88" s="21">
        <f>IF('4-Registro de activos'!$AY88="Nueva Construccion",IF($P88&gt;0,0,ROUNDUP(('4-Registro de activos'!$G88*'3- Datos generales'!$B$12*(1+'3- Datos generales'!$B$11)^(T$3-'3- Datos generales'!$B$4)),0)),0)</f>
        <v>0</v>
      </c>
      <c r="U88" s="21">
        <f>IF('4-Registro de activos'!$AY88="Nueva Construccion",IF($P88&gt;0,0,ROUNDUP(('4-Registro de activos'!$G88*'3- Datos generales'!$B$12*(1+'3- Datos generales'!$B$11)^(U$3-'3- Datos generales'!$B$4)),0)),0)</f>
        <v>0</v>
      </c>
      <c r="V88" s="21">
        <f>IF('4-Registro de activos'!$AY88="Nueva Construccion",IF($P88&gt;0,0,ROUNDUP(('4-Registro de activos'!$G88*'3- Datos generales'!$B$12*(1+'3- Datos generales'!$B$11)^(V$3-'3- Datos generales'!$B$4)),0)),0)</f>
        <v>0</v>
      </c>
      <c r="W88" s="21">
        <f>IF('4-Registro de activos'!$AY88="Nueva Construccion",IF($P88&gt;0,0,ROUNDUP(('4-Registro de activos'!$G88*'3- Datos generales'!$B$12*(1+'3- Datos generales'!$B$11)^(W$3-'3- Datos generales'!$B$4)),0)),0)</f>
        <v>0</v>
      </c>
      <c r="X88" s="21">
        <f>IF('4-Registro de activos'!$AY88="Nueva Construccion",IF($P88&gt;0,0,ROUNDUP(('4-Registro de activos'!$G88*'3- Datos generales'!$B$12*(1+'3- Datos generales'!$B$11)^(X$3-'3- Datos generales'!$B$4)),0)),0)</f>
        <v>0</v>
      </c>
      <c r="Y88" s="21">
        <f>IF('4-Registro de activos'!$AY88="Nueva Construccion",IF($P88&gt;0,0,ROUNDUP(('4-Registro de activos'!$G88*'3- Datos generales'!$B$12*(1+'3- Datos generales'!$B$11)^(Y$3-'3- Datos generales'!$B$4)),0)),0)</f>
        <v>0</v>
      </c>
      <c r="Z88" s="159">
        <f>IF('4-Registro de activos'!$AY88="Nueva Construccion",IF($P88&gt;0,0,ROUNDUP(('4-Registro de activos'!$G88*'3- Datos generales'!$B$12*(1+'3- Datos generales'!$B$11)^(Z$3-'3- Datos generales'!$B$4)),0)),0)</f>
        <v>0</v>
      </c>
      <c r="AA88" s="22">
        <f>IF('4-Registro de activos'!$AV88&lt;=(AA$3-'3- Datos generales'!$B$4),ROUNDUP(('4-Registro de activos'!$G88*'3- Datos generales'!$B$12*(1+'3- Datos generales'!$B$11)^(AA$3-'3- Datos generales'!$B$4)),0),0)</f>
        <v>0</v>
      </c>
      <c r="AB88" s="21">
        <f>IF('4-Registro de activos'!$AV88=(AB$3-'3- Datos generales'!$B$4),ROUNDUP(('4-Registro de activos'!$G88*'3- Datos generales'!$B$12*(1+'3- Datos generales'!$B$11)^(AB$3-'3- Datos generales'!$B$4)),0),0)</f>
        <v>0</v>
      </c>
      <c r="AC88" s="21">
        <f>IF('4-Registro de activos'!$AV88=(AC$3-'3- Datos generales'!$B$4),ROUNDUP(('4-Registro de activos'!$G88*'3- Datos generales'!$B$12*(1+'3- Datos generales'!$B$11)^(AC$3-'3- Datos generales'!$B$4)),0),0)</f>
        <v>0</v>
      </c>
      <c r="AD88" s="21">
        <f>IF('4-Registro de activos'!$AV88=(AD$3-'3- Datos generales'!$B$4),ROUNDUP(('4-Registro de activos'!$G88*'3- Datos generales'!$B$12*(1+'3- Datos generales'!$B$11)^(AD$3-'3- Datos generales'!$B$4)),0),0)</f>
        <v>0</v>
      </c>
      <c r="AE88" s="21">
        <f>IF('4-Registro de activos'!$AV88=(AE$3-'3- Datos generales'!$B$4),ROUNDUP(('4-Registro de activos'!$G88*'3- Datos generales'!$B$12*(1+'3- Datos generales'!$B$11)^(AE$3-'3- Datos generales'!$B$4)),0),0)</f>
        <v>0</v>
      </c>
      <c r="AF88" s="21">
        <f>IF('4-Registro de activos'!$AV88=(AF$3-'3- Datos generales'!$B$4),ROUNDUP(('4-Registro de activos'!$G88*'3- Datos generales'!$B$12*(1+'3- Datos generales'!$B$11)^(AF$3-'3- Datos generales'!$B$4)),0),0)</f>
        <v>0</v>
      </c>
      <c r="AG88" s="21">
        <f>IF('4-Registro de activos'!$AV88=(AG$3-'3- Datos generales'!$B$4),ROUNDUP(('4-Registro de activos'!$G88*'3- Datos generales'!$B$12*(1+'3- Datos generales'!$B$11)^(AG$3-'3- Datos generales'!$B$4)),0),0)</f>
        <v>0</v>
      </c>
      <c r="AH88" s="21">
        <f>IF('4-Registro de activos'!$AV88=(AH$3-'3- Datos generales'!$B$4),ROUNDUP(('4-Registro de activos'!$G88*'3- Datos generales'!$B$12*(1+'3- Datos generales'!$B$11)^(AH$3-'3- Datos generales'!$B$4)),0),0)</f>
        <v>0</v>
      </c>
      <c r="AI88" s="21">
        <f>IF('4-Registro de activos'!$AV88=(AI$3-'3- Datos generales'!$B$4),ROUNDUP(('4-Registro de activos'!$G88*'3- Datos generales'!$B$12*(1+'3- Datos generales'!$B$11)^(AI$3-'3- Datos generales'!$B$4)),0),0)</f>
        <v>0</v>
      </c>
      <c r="AJ88" s="21">
        <f>IF('4-Registro de activos'!$AV88=(AJ$3-'3- Datos generales'!$B$4),ROUNDUP(('4-Registro de activos'!$G88*'3- Datos generales'!$B$12*(1+'3- Datos generales'!$B$11)^(AJ$3-'3- Datos generales'!$B$4)),0),0)</f>
        <v>0</v>
      </c>
      <c r="AK88" s="159">
        <f>IF('4-Registro de activos'!$AV88=(AK$3-'3- Datos generales'!$B$4),ROUNDUP(('4-Registro de activos'!$G88*'3- Datos generales'!$B$12*(1+'3- Datos generales'!$B$11)^(AK$3-'3- Datos generales'!$B$4)),0),0)</f>
        <v>0</v>
      </c>
      <c r="AL88" s="22">
        <f>IF('4-Registro de activos'!$AV88&lt;=(AL$3-'3- Datos generales'!$B$4),ROUNDUP((('4-Registro de activos'!$H88*'3- Datos generales'!$B$12)*((1+'3- Datos generales'!$B$11)^(AL$3-'3- Datos generales'!$B$4+'8 -Datos de referencia'!$B$25))),0),0)</f>
        <v>0</v>
      </c>
      <c r="AM88" s="21">
        <f>IF('4-Registro de activos'!$AV88=(AM$3-'3- Datos generales'!$B$4),ROUNDUP((('4-Registro de activos'!$H88*'3- Datos generales'!$B$12)*((1+'3- Datos generales'!$B$11)^(AM$3-'3- Datos generales'!$B$4+'8 -Datos de referencia'!$B$25))),0),0)</f>
        <v>0</v>
      </c>
      <c r="AN88" s="21">
        <f>IF('4-Registro de activos'!$AV88=(AN$3-'3- Datos generales'!$B$4),ROUNDUP((('4-Registro de activos'!$H88*'3- Datos generales'!$B$12)*((1+'3- Datos generales'!$B$11)^(AN$3-'3- Datos generales'!$B$4+'8 -Datos de referencia'!$B$25))),0),0)</f>
        <v>0</v>
      </c>
      <c r="AO88" s="21">
        <f>IF('4-Registro de activos'!$AV88=(AO$3-'3- Datos generales'!$B$4),ROUNDUP((('4-Registro de activos'!$H88*'3- Datos generales'!$B$12)*((1+'3- Datos generales'!$B$11)^(AO$3-'3- Datos generales'!$B$4+'8 -Datos de referencia'!$B$25))),0),0)</f>
        <v>0</v>
      </c>
      <c r="AP88" s="21">
        <f>IF('4-Registro de activos'!$AV88=(AP$3-'3- Datos generales'!$B$4),ROUNDUP((('4-Registro de activos'!$H88*'3- Datos generales'!$B$12)*((1+'3- Datos generales'!$B$11)^(AP$3-'3- Datos generales'!$B$4+'8 -Datos de referencia'!$B$25))),0),0)</f>
        <v>0</v>
      </c>
      <c r="AQ88" s="21">
        <f>IF('4-Registro de activos'!$AV88=(AQ$3-'3- Datos generales'!$B$4),ROUNDUP((('4-Registro de activos'!$H88*'3- Datos generales'!$B$12)*((1+'3- Datos generales'!$B$11)^(AQ$3-'3- Datos generales'!$B$4+'8 -Datos de referencia'!$B$25))),0),0)</f>
        <v>0</v>
      </c>
      <c r="AR88" s="21">
        <f>IF('4-Registro de activos'!$AV88=(AR$3-'3- Datos generales'!$B$4),ROUNDUP((('4-Registro de activos'!$H88*'3- Datos generales'!$B$12)*((1+'3- Datos generales'!$B$11)^(AR$3-'3- Datos generales'!$B$4+'8 -Datos de referencia'!$B$25))),0),0)</f>
        <v>0</v>
      </c>
      <c r="AS88" s="21">
        <f>IF('4-Registro de activos'!$AV88=(AS$3-'3- Datos generales'!$B$4),ROUNDUP((('4-Registro de activos'!$H88*'3- Datos generales'!$B$12)*((1+'3- Datos generales'!$B$11)^(AS$3-'3- Datos generales'!$B$4+'8 -Datos de referencia'!$B$25))),0),0)</f>
        <v>0</v>
      </c>
      <c r="AT88" s="21">
        <f>IF('4-Registro de activos'!$AV88=(AT$3-'3- Datos generales'!$B$4),ROUNDUP((('4-Registro de activos'!$H88*'3- Datos generales'!$B$12)*((1+'3- Datos generales'!$B$11)^(AT$3-'3- Datos generales'!$B$4+'8 -Datos de referencia'!$B$25))),0),0)</f>
        <v>0</v>
      </c>
      <c r="AU88" s="21">
        <f>IF('4-Registro de activos'!$AV88=(AU$3-'3- Datos generales'!$B$4),ROUNDUP((('4-Registro de activos'!$H88*'3- Datos generales'!$B$12)*((1+'3- Datos generales'!$B$11)^(AU$3-'3- Datos generales'!$B$4+'8 -Datos de referencia'!$B$25))),0),0)</f>
        <v>0</v>
      </c>
      <c r="AV88" s="159">
        <f>IF('4-Registro de activos'!$AV88=(AV$3-'3- Datos generales'!$B$4),ROUNDUP((('4-Registro de activos'!$H88*'3- Datos generales'!$B$12)*((1+'3- Datos generales'!$B$11)^(AV$3-'3- Datos generales'!$B$4+'8 -Datos de referencia'!$B$25))),0),0)</f>
        <v>0</v>
      </c>
      <c r="AW88" s="23">
        <f>IF(P88&gt;0,($M88*(1+'3- Datos generales'!$B$5)^('5-Proyección inversiones'!AW$3-'3- Datos generales'!$B$4))*(P88*((1+'3- Datos generales'!$B$11)^(AW$3-'3- Datos generales'!$B$4+'8 -Datos de referencia'!$B$25))),0)</f>
        <v>0</v>
      </c>
      <c r="AX88" s="20">
        <f>IF(Q88&gt;0,($M88*(1+'3- Datos generales'!$B$5)^(AX$3-'3- Datos generales'!$B$4))*(Q88*((1+'3- Datos generales'!$B$11)^('5-Proyección inversiones'!AX$3-'3- Datos generales'!$B$4+'8 -Datos de referencia'!$B$25))),0)</f>
        <v>0</v>
      </c>
      <c r="AY88" s="20">
        <f>IF(R88&gt;0,($M88*(1+'3- Datos generales'!$B$5)^(AY$3-'3- Datos generales'!$B$4))*(R88*((1+'3- Datos generales'!$B$11)^('5-Proyección inversiones'!AY$3-'3- Datos generales'!$B$4+'8 -Datos de referencia'!$B$25))),0)</f>
        <v>0</v>
      </c>
      <c r="AZ88" s="20">
        <f>IF(S88&gt;0,($M88*(1+'3- Datos generales'!$B$5)^(AZ$3-'3- Datos generales'!$B$4))*(S88*((1+'3- Datos generales'!$B$11)^('5-Proyección inversiones'!AZ$3-'3- Datos generales'!$B$4+'8 -Datos de referencia'!$B$25))),0)</f>
        <v>0</v>
      </c>
      <c r="BA88" s="20">
        <f>IF(T88&gt;0,($M88*(1+'3- Datos generales'!$B$5)^(BA$3-'3- Datos generales'!$B$4))*(T88*((1+'3- Datos generales'!$B$11)^('5-Proyección inversiones'!BA$3-'3- Datos generales'!$B$4+'8 -Datos de referencia'!$B$25))),0)</f>
        <v>0</v>
      </c>
      <c r="BB88" s="20">
        <f>IF(U88&gt;0,($M88*(1+'3- Datos generales'!$B$5)^(BB$3-'3- Datos generales'!$B$4))*(U88*((1+'3- Datos generales'!$B$11)^('5-Proyección inversiones'!BB$3-'3- Datos generales'!$B$4+'8 -Datos de referencia'!$B$25))),0)</f>
        <v>0</v>
      </c>
      <c r="BC88" s="20">
        <f>IF(V88&gt;0,($M88*(1+'3- Datos generales'!$B$5)^(BC$3-'3- Datos generales'!$B$4))*(V88*((1+'3- Datos generales'!$B$11)^('5-Proyección inversiones'!BC$3-'3- Datos generales'!$B$4+'8 -Datos de referencia'!$B$25))),0)</f>
        <v>0</v>
      </c>
      <c r="BD88" s="20">
        <f>IF(W88&gt;0,($M88*(1+'3- Datos generales'!$B$5)^(BD$3-'3- Datos generales'!$B$4))*(W88*((1+'3- Datos generales'!$B$11)^('5-Proyección inversiones'!BD$3-'3- Datos generales'!$B$4+'8 -Datos de referencia'!$B$25))),0)</f>
        <v>0</v>
      </c>
      <c r="BE88" s="20">
        <f>IF(X88&gt;0,($M88*(1+'3- Datos generales'!$B$5)^(BE$3-'3- Datos generales'!$B$4))*(X88*((1+'3- Datos generales'!$B$11)^('5-Proyección inversiones'!BE$3-'3- Datos generales'!$B$4+'8 -Datos de referencia'!$B$25))),0)</f>
        <v>0</v>
      </c>
      <c r="BF88" s="20">
        <f>IF(Y88&gt;0,($M88*(1+'3- Datos generales'!$B$5)^(BF$3-'3- Datos generales'!$B$4))*(Y88*((1+'3- Datos generales'!$B$11)^('5-Proyección inversiones'!BF$3-'3- Datos generales'!$B$4+'8 -Datos de referencia'!$B$25))),0)</f>
        <v>0</v>
      </c>
      <c r="BG88" s="155">
        <f>IF(Z88&gt;0,($M88*(1+'3- Datos generales'!$B$5)^(BG$3-'3- Datos generales'!$B$4))*(Z88*((1+'3- Datos generales'!$B$11)^('5-Proyección inversiones'!BG$3-'3- Datos generales'!$B$4+'8 -Datos de referencia'!$B$25))),0)</f>
        <v>0</v>
      </c>
      <c r="BH88" s="23">
        <f>IF(AA88&gt;0,($N88*(1+'3- Datos generales'!$B$5)^(BH$3-'3- Datos generales'!$B$4))*(AA88*((1+'3- Datos generales'!$B$11)^('5-Proyección inversiones'!BH$3-'3- Datos generales'!$B$4+'8 -Datos de referencia'!$B$25))),0)</f>
        <v>0</v>
      </c>
      <c r="BI88" s="20">
        <f>IF(AB88&gt;0,$N88*((1+'3- Datos generales'!$B$5)^(BI$3-'3- Datos generales'!$B$4))*(AB88*((1+'3- Datos generales'!$B$11)^('5-Proyección inversiones'!BI$3-'3- Datos generales'!$B$4+'8 -Datos de referencia'!$B$25))),0)</f>
        <v>0</v>
      </c>
      <c r="BJ88" s="20">
        <f>IF(AC88&gt;0,$N88*((1+'3- Datos generales'!$B$5)^(BJ$3-'3- Datos generales'!$B$4))*(AC88*((1+'3- Datos generales'!$B$11)^('5-Proyección inversiones'!BJ$3-'3- Datos generales'!$B$4+'8 -Datos de referencia'!$B$25))),0)</f>
        <v>0</v>
      </c>
      <c r="BK88" s="20">
        <f>IF(AD88&gt;0,$N88*((1+'3- Datos generales'!$B$5)^(BK$3-'3- Datos generales'!$B$4))*(AD88*((1+'3- Datos generales'!$B$11)^('5-Proyección inversiones'!BK$3-'3- Datos generales'!$B$4+'8 -Datos de referencia'!$B$25))),0)</f>
        <v>0</v>
      </c>
      <c r="BL88" s="20">
        <f>IF(AE88&gt;0,$N88*((1+'3- Datos generales'!$B$5)^(BL$3-'3- Datos generales'!$B$4))*(AE88*((1+'3- Datos generales'!$B$11)^('5-Proyección inversiones'!BL$3-'3- Datos generales'!$B$4+'8 -Datos de referencia'!$B$25))),0)</f>
        <v>0</v>
      </c>
      <c r="BM88" s="20">
        <f>IF(AF88&gt;0,$N88*((1+'3- Datos generales'!$B$5)^(BM$3-'3- Datos generales'!$B$4))*(AF88*((1+'3- Datos generales'!$B$11)^('5-Proyección inversiones'!BM$3-'3- Datos generales'!$B$4+'8 -Datos de referencia'!$B$25))),0)</f>
        <v>0</v>
      </c>
      <c r="BN88" s="20">
        <f>IF(AG88&gt;0,$N88*((1+'3- Datos generales'!$B$5)^(BN$3-'3- Datos generales'!$B$4))*(AG88*((1+'3- Datos generales'!$B$11)^('5-Proyección inversiones'!BN$3-'3- Datos generales'!$B$4+'8 -Datos de referencia'!$B$25))),0)</f>
        <v>0</v>
      </c>
      <c r="BO88" s="20">
        <f>IF(AH88&gt;0,$N88*((1+'3- Datos generales'!$B$5)^(BO$3-'3- Datos generales'!$B$4))*(AH88*((1+'3- Datos generales'!$B$11)^('5-Proyección inversiones'!BO$3-'3- Datos generales'!$B$4+'8 -Datos de referencia'!$B$25))),0)</f>
        <v>0</v>
      </c>
      <c r="BP88" s="20">
        <f>IF(AI88&gt;0,$N88*((1+'3- Datos generales'!$B$5)^(BP$3-'3- Datos generales'!$B$4))*(AI88*((1+'3- Datos generales'!$B$11)^('5-Proyección inversiones'!BP$3-'3- Datos generales'!$B$4+'8 -Datos de referencia'!$B$25))),0)</f>
        <v>0</v>
      </c>
      <c r="BQ88" s="20">
        <f>IF(AJ88&gt;0,$N88*((1+'3- Datos generales'!$B$5)^(BQ$3-'3- Datos generales'!$B$4))*(AJ88*((1+'3- Datos generales'!$B$11)^('5-Proyección inversiones'!BQ$3-'3- Datos generales'!$B$4+'8 -Datos de referencia'!$B$25))),0)</f>
        <v>0</v>
      </c>
      <c r="BR88" s="155">
        <f>IF(AK88&gt;0,$N88*((1+'3- Datos generales'!$B$5)^(BR$3-'3- Datos generales'!$B$4))*(AK88*((1+'3- Datos generales'!$B$11)^('5-Proyección inversiones'!BR$3-'3- Datos generales'!$B$4+'8 -Datos de referencia'!$B$25))),0)</f>
        <v>0</v>
      </c>
      <c r="BS88" s="23">
        <f>IF(AL88&gt;0,AL88*($O88*(1+'3- Datos generales'!$B$5)^(BH$3-'3- Datos generales'!$B$4)),0)</f>
        <v>0</v>
      </c>
      <c r="BT88" s="20">
        <f>IF(AM88&gt;0,AM88*($O88*(1+'3- Datos generales'!$B$5)^(BT$3-'3- Datos generales'!$B$4)),0)</f>
        <v>0</v>
      </c>
      <c r="BU88" s="20">
        <f>IF(AN88&gt;0,AN88*($O88*(1+'3- Datos generales'!$B$5)^(BU$3-'3- Datos generales'!$B$4)),0)</f>
        <v>0</v>
      </c>
      <c r="BV88" s="20">
        <f>IF(AO88&gt;0,AO88*($O88*(1+'3- Datos generales'!$B$5)^(BV$3-'3- Datos generales'!$B$4)),0)</f>
        <v>0</v>
      </c>
      <c r="BW88" s="20">
        <f>IF(AP88&gt;0,AP88*($O88*(1+'3- Datos generales'!$B$5)^(BW$3-'3- Datos generales'!$B$4)),0)</f>
        <v>0</v>
      </c>
      <c r="BX88" s="20">
        <f>IF(AQ88&gt;0,AQ88*($O88*(1+'3- Datos generales'!$B$5)^(BX$3-'3- Datos generales'!$B$4)),0)</f>
        <v>0</v>
      </c>
      <c r="BY88" s="20">
        <f>IF(AR88&gt;0,AR88*($O88*(1+'3- Datos generales'!$B$5)^(BY$3-'3- Datos generales'!$B$4)),0)</f>
        <v>0</v>
      </c>
      <c r="BZ88" s="20">
        <f>IF(AS88&gt;0,AS88*($O88*(1+'3- Datos generales'!$B$5)^(BZ$3-'3- Datos generales'!$B$4)),0)</f>
        <v>0</v>
      </c>
      <c r="CA88" s="20">
        <f>IF(AT88&gt;0,AT88*($O88*(1+'3- Datos generales'!$B$5)^(CA$3-'3- Datos generales'!$B$4)),0)</f>
        <v>0</v>
      </c>
      <c r="CB88" s="20">
        <f>IF(AU88&gt;0,AU88*($O88*(1+'3- Datos generales'!$B$5)^(CB$3-'3- Datos generales'!$B$4)),0)</f>
        <v>0</v>
      </c>
      <c r="CC88" s="155">
        <f>IF(AV88&gt;0,AV88*($O88*(1+'3- Datos generales'!$B$5)^(CC$3-'3- Datos generales'!$B$4)),0)</f>
        <v>0</v>
      </c>
    </row>
    <row r="89" spans="1:81" x14ac:dyDescent="0.25">
      <c r="A89" s="38"/>
      <c r="B89" s="14"/>
      <c r="C89" s="14">
        <f>'4-Registro de activos'!C89</f>
        <v>0</v>
      </c>
      <c r="D89" s="14">
        <f>'4-Registro de activos'!D89</f>
        <v>0</v>
      </c>
      <c r="E89" s="14">
        <f>'4-Registro de activos'!E89</f>
        <v>0</v>
      </c>
      <c r="F89" s="14">
        <f>'4-Registro de activos'!F89</f>
        <v>0</v>
      </c>
      <c r="G89" s="14">
        <f>'4-Registro de activos'!G89</f>
        <v>0</v>
      </c>
      <c r="H89" s="26">
        <f>'4-Registro de activos'!H89</f>
        <v>0</v>
      </c>
      <c r="I89" s="15" t="str">
        <f>'4-Registro de activos'!AV89</f>
        <v>n/a</v>
      </c>
      <c r="J89" s="14" t="str">
        <f>'4-Registro de activos'!AW89</f>
        <v>Bajo Riesgo</v>
      </c>
      <c r="K89" s="14" t="str">
        <f>'4-Registro de activos'!AX89</f>
        <v>n/a</v>
      </c>
      <c r="L89" s="14" t="str">
        <f>'4-Registro de activos'!AY89</f>
        <v>n/a</v>
      </c>
      <c r="M89" s="66">
        <f>IF('4-Registro de activos'!K89="Sistema no mejorado",AVERAGE('3- Datos generales'!$D$20:$D$21),0)</f>
        <v>0</v>
      </c>
      <c r="N89" s="20" t="str">
        <f>IF('4-Registro de activos'!K89="Sistema no mejorado",0,IF('4-Registro de activos'!I89="sin dato","n/a",IF('4-Registro de activos'!I89="otro","n/a",VLOOKUP('4-Registro de activos'!I89,'3- Datos generales'!$A$23:$D$24,4,0))))</f>
        <v>n/a</v>
      </c>
      <c r="O89" s="155" t="str">
        <f>IF('4-Registro de activos'!K89="Sistema no mejorado",0,IF('4-Registro de activos'!I89="sin dato","n/a",IF('4-Registro de activos'!I89="otro","n/a",VLOOKUP('4-Registro de activos'!I89,'3- Datos generales'!$A$26:$D$27,4,0))))</f>
        <v>n/a</v>
      </c>
      <c r="P89" s="22">
        <f>IF('4-Registro de activos'!$AY89="Nueva Construccion",ROUNDUP(('4-Registro de activos'!$G89*'3- Datos generales'!$B$12*(1+'3- Datos generales'!$B$11)^(P$3-'3- Datos generales'!$B$4)),0),0)</f>
        <v>0</v>
      </c>
      <c r="Q89" s="21">
        <f>IF('4-Registro de activos'!$AY89="Nueva Construccion",IF($P89&gt;0,0,ROUNDUP(('4-Registro de activos'!$G89*'3- Datos generales'!$B$12*(1+'3- Datos generales'!$B$11)^(Q$3-'3- Datos generales'!$B$4)),0)),0)</f>
        <v>0</v>
      </c>
      <c r="R89" s="21">
        <f>IF('4-Registro de activos'!$AY89="Nueva Construccion",IF($P89&gt;0,0,ROUNDUP(('4-Registro de activos'!$G89*'3- Datos generales'!$B$12*(1+'3- Datos generales'!$B$11)^(R$3-'3- Datos generales'!$B$4)),0)),0)</f>
        <v>0</v>
      </c>
      <c r="S89" s="21">
        <f>IF('4-Registro de activos'!$AY89="Nueva Construccion",IF($P89&gt;0,0,ROUNDUP(('4-Registro de activos'!$G89*'3- Datos generales'!$B$12*(1+'3- Datos generales'!$B$11)^(S$3-'3- Datos generales'!$B$4)),0)),0)</f>
        <v>0</v>
      </c>
      <c r="T89" s="21">
        <f>IF('4-Registro de activos'!$AY89="Nueva Construccion",IF($P89&gt;0,0,ROUNDUP(('4-Registro de activos'!$G89*'3- Datos generales'!$B$12*(1+'3- Datos generales'!$B$11)^(T$3-'3- Datos generales'!$B$4)),0)),0)</f>
        <v>0</v>
      </c>
      <c r="U89" s="21">
        <f>IF('4-Registro de activos'!$AY89="Nueva Construccion",IF($P89&gt;0,0,ROUNDUP(('4-Registro de activos'!$G89*'3- Datos generales'!$B$12*(1+'3- Datos generales'!$B$11)^(U$3-'3- Datos generales'!$B$4)),0)),0)</f>
        <v>0</v>
      </c>
      <c r="V89" s="21">
        <f>IF('4-Registro de activos'!$AY89="Nueva Construccion",IF($P89&gt;0,0,ROUNDUP(('4-Registro de activos'!$G89*'3- Datos generales'!$B$12*(1+'3- Datos generales'!$B$11)^(V$3-'3- Datos generales'!$B$4)),0)),0)</f>
        <v>0</v>
      </c>
      <c r="W89" s="21">
        <f>IF('4-Registro de activos'!$AY89="Nueva Construccion",IF($P89&gt;0,0,ROUNDUP(('4-Registro de activos'!$G89*'3- Datos generales'!$B$12*(1+'3- Datos generales'!$B$11)^(W$3-'3- Datos generales'!$B$4)),0)),0)</f>
        <v>0</v>
      </c>
      <c r="X89" s="21">
        <f>IF('4-Registro de activos'!$AY89="Nueva Construccion",IF($P89&gt;0,0,ROUNDUP(('4-Registro de activos'!$G89*'3- Datos generales'!$B$12*(1+'3- Datos generales'!$B$11)^(X$3-'3- Datos generales'!$B$4)),0)),0)</f>
        <v>0</v>
      </c>
      <c r="Y89" s="21">
        <f>IF('4-Registro de activos'!$AY89="Nueva Construccion",IF($P89&gt;0,0,ROUNDUP(('4-Registro de activos'!$G89*'3- Datos generales'!$B$12*(1+'3- Datos generales'!$B$11)^(Y$3-'3- Datos generales'!$B$4)),0)),0)</f>
        <v>0</v>
      </c>
      <c r="Z89" s="159">
        <f>IF('4-Registro de activos'!$AY89="Nueva Construccion",IF($P89&gt;0,0,ROUNDUP(('4-Registro de activos'!$G89*'3- Datos generales'!$B$12*(1+'3- Datos generales'!$B$11)^(Z$3-'3- Datos generales'!$B$4)),0)),0)</f>
        <v>0</v>
      </c>
      <c r="AA89" s="22">
        <f>IF('4-Registro de activos'!$AV89&lt;=(AA$3-'3- Datos generales'!$B$4),ROUNDUP(('4-Registro de activos'!$G89*'3- Datos generales'!$B$12*(1+'3- Datos generales'!$B$11)^(AA$3-'3- Datos generales'!$B$4)),0),0)</f>
        <v>0</v>
      </c>
      <c r="AB89" s="21">
        <f>IF('4-Registro de activos'!$AV89=(AB$3-'3- Datos generales'!$B$4),ROUNDUP(('4-Registro de activos'!$G89*'3- Datos generales'!$B$12*(1+'3- Datos generales'!$B$11)^(AB$3-'3- Datos generales'!$B$4)),0),0)</f>
        <v>0</v>
      </c>
      <c r="AC89" s="21">
        <f>IF('4-Registro de activos'!$AV89=(AC$3-'3- Datos generales'!$B$4),ROUNDUP(('4-Registro de activos'!$G89*'3- Datos generales'!$B$12*(1+'3- Datos generales'!$B$11)^(AC$3-'3- Datos generales'!$B$4)),0),0)</f>
        <v>0</v>
      </c>
      <c r="AD89" s="21">
        <f>IF('4-Registro de activos'!$AV89=(AD$3-'3- Datos generales'!$B$4),ROUNDUP(('4-Registro de activos'!$G89*'3- Datos generales'!$B$12*(1+'3- Datos generales'!$B$11)^(AD$3-'3- Datos generales'!$B$4)),0),0)</f>
        <v>0</v>
      </c>
      <c r="AE89" s="21">
        <f>IF('4-Registro de activos'!$AV89=(AE$3-'3- Datos generales'!$B$4),ROUNDUP(('4-Registro de activos'!$G89*'3- Datos generales'!$B$12*(1+'3- Datos generales'!$B$11)^(AE$3-'3- Datos generales'!$B$4)),0),0)</f>
        <v>0</v>
      </c>
      <c r="AF89" s="21">
        <f>IF('4-Registro de activos'!$AV89=(AF$3-'3- Datos generales'!$B$4),ROUNDUP(('4-Registro de activos'!$G89*'3- Datos generales'!$B$12*(1+'3- Datos generales'!$B$11)^(AF$3-'3- Datos generales'!$B$4)),0),0)</f>
        <v>0</v>
      </c>
      <c r="AG89" s="21">
        <f>IF('4-Registro de activos'!$AV89=(AG$3-'3- Datos generales'!$B$4),ROUNDUP(('4-Registro de activos'!$G89*'3- Datos generales'!$B$12*(1+'3- Datos generales'!$B$11)^(AG$3-'3- Datos generales'!$B$4)),0),0)</f>
        <v>0</v>
      </c>
      <c r="AH89" s="21">
        <f>IF('4-Registro de activos'!$AV89=(AH$3-'3- Datos generales'!$B$4),ROUNDUP(('4-Registro de activos'!$G89*'3- Datos generales'!$B$12*(1+'3- Datos generales'!$B$11)^(AH$3-'3- Datos generales'!$B$4)),0),0)</f>
        <v>0</v>
      </c>
      <c r="AI89" s="21">
        <f>IF('4-Registro de activos'!$AV89=(AI$3-'3- Datos generales'!$B$4),ROUNDUP(('4-Registro de activos'!$G89*'3- Datos generales'!$B$12*(1+'3- Datos generales'!$B$11)^(AI$3-'3- Datos generales'!$B$4)),0),0)</f>
        <v>0</v>
      </c>
      <c r="AJ89" s="21">
        <f>IF('4-Registro de activos'!$AV89=(AJ$3-'3- Datos generales'!$B$4),ROUNDUP(('4-Registro de activos'!$G89*'3- Datos generales'!$B$12*(1+'3- Datos generales'!$B$11)^(AJ$3-'3- Datos generales'!$B$4)),0),0)</f>
        <v>0</v>
      </c>
      <c r="AK89" s="159">
        <f>IF('4-Registro de activos'!$AV89=(AK$3-'3- Datos generales'!$B$4),ROUNDUP(('4-Registro de activos'!$G89*'3- Datos generales'!$B$12*(1+'3- Datos generales'!$B$11)^(AK$3-'3- Datos generales'!$B$4)),0),0)</f>
        <v>0</v>
      </c>
      <c r="AL89" s="22">
        <f>IF('4-Registro de activos'!$AV89&lt;=(AL$3-'3- Datos generales'!$B$4),ROUNDUP((('4-Registro de activos'!$H89*'3- Datos generales'!$B$12)*((1+'3- Datos generales'!$B$11)^(AL$3-'3- Datos generales'!$B$4+'8 -Datos de referencia'!$B$25))),0),0)</f>
        <v>0</v>
      </c>
      <c r="AM89" s="21">
        <f>IF('4-Registro de activos'!$AV89=(AM$3-'3- Datos generales'!$B$4),ROUNDUP((('4-Registro de activos'!$H89*'3- Datos generales'!$B$12)*((1+'3- Datos generales'!$B$11)^(AM$3-'3- Datos generales'!$B$4+'8 -Datos de referencia'!$B$25))),0),0)</f>
        <v>0</v>
      </c>
      <c r="AN89" s="21">
        <f>IF('4-Registro de activos'!$AV89=(AN$3-'3- Datos generales'!$B$4),ROUNDUP((('4-Registro de activos'!$H89*'3- Datos generales'!$B$12)*((1+'3- Datos generales'!$B$11)^(AN$3-'3- Datos generales'!$B$4+'8 -Datos de referencia'!$B$25))),0),0)</f>
        <v>0</v>
      </c>
      <c r="AO89" s="21">
        <f>IF('4-Registro de activos'!$AV89=(AO$3-'3- Datos generales'!$B$4),ROUNDUP((('4-Registro de activos'!$H89*'3- Datos generales'!$B$12)*((1+'3- Datos generales'!$B$11)^(AO$3-'3- Datos generales'!$B$4+'8 -Datos de referencia'!$B$25))),0),0)</f>
        <v>0</v>
      </c>
      <c r="AP89" s="21">
        <f>IF('4-Registro de activos'!$AV89=(AP$3-'3- Datos generales'!$B$4),ROUNDUP((('4-Registro de activos'!$H89*'3- Datos generales'!$B$12)*((1+'3- Datos generales'!$B$11)^(AP$3-'3- Datos generales'!$B$4+'8 -Datos de referencia'!$B$25))),0),0)</f>
        <v>0</v>
      </c>
      <c r="AQ89" s="21">
        <f>IF('4-Registro de activos'!$AV89=(AQ$3-'3- Datos generales'!$B$4),ROUNDUP((('4-Registro de activos'!$H89*'3- Datos generales'!$B$12)*((1+'3- Datos generales'!$B$11)^(AQ$3-'3- Datos generales'!$B$4+'8 -Datos de referencia'!$B$25))),0),0)</f>
        <v>0</v>
      </c>
      <c r="AR89" s="21">
        <f>IF('4-Registro de activos'!$AV89=(AR$3-'3- Datos generales'!$B$4),ROUNDUP((('4-Registro de activos'!$H89*'3- Datos generales'!$B$12)*((1+'3- Datos generales'!$B$11)^(AR$3-'3- Datos generales'!$B$4+'8 -Datos de referencia'!$B$25))),0),0)</f>
        <v>0</v>
      </c>
      <c r="AS89" s="21">
        <f>IF('4-Registro de activos'!$AV89=(AS$3-'3- Datos generales'!$B$4),ROUNDUP((('4-Registro de activos'!$H89*'3- Datos generales'!$B$12)*((1+'3- Datos generales'!$B$11)^(AS$3-'3- Datos generales'!$B$4+'8 -Datos de referencia'!$B$25))),0),0)</f>
        <v>0</v>
      </c>
      <c r="AT89" s="21">
        <f>IF('4-Registro de activos'!$AV89=(AT$3-'3- Datos generales'!$B$4),ROUNDUP((('4-Registro de activos'!$H89*'3- Datos generales'!$B$12)*((1+'3- Datos generales'!$B$11)^(AT$3-'3- Datos generales'!$B$4+'8 -Datos de referencia'!$B$25))),0),0)</f>
        <v>0</v>
      </c>
      <c r="AU89" s="21">
        <f>IF('4-Registro de activos'!$AV89=(AU$3-'3- Datos generales'!$B$4),ROUNDUP((('4-Registro de activos'!$H89*'3- Datos generales'!$B$12)*((1+'3- Datos generales'!$B$11)^(AU$3-'3- Datos generales'!$B$4+'8 -Datos de referencia'!$B$25))),0),0)</f>
        <v>0</v>
      </c>
      <c r="AV89" s="159">
        <f>IF('4-Registro de activos'!$AV89=(AV$3-'3- Datos generales'!$B$4),ROUNDUP((('4-Registro de activos'!$H89*'3- Datos generales'!$B$12)*((1+'3- Datos generales'!$B$11)^(AV$3-'3- Datos generales'!$B$4+'8 -Datos de referencia'!$B$25))),0),0)</f>
        <v>0</v>
      </c>
      <c r="AW89" s="23">
        <f>IF(P89&gt;0,($M89*(1+'3- Datos generales'!$B$5)^('5-Proyección inversiones'!AW$3-'3- Datos generales'!$B$4))*(P89*((1+'3- Datos generales'!$B$11)^(AW$3-'3- Datos generales'!$B$4+'8 -Datos de referencia'!$B$25))),0)</f>
        <v>0</v>
      </c>
      <c r="AX89" s="20">
        <f>IF(Q89&gt;0,($M89*(1+'3- Datos generales'!$B$5)^(AX$3-'3- Datos generales'!$B$4))*(Q89*((1+'3- Datos generales'!$B$11)^('5-Proyección inversiones'!AX$3-'3- Datos generales'!$B$4+'8 -Datos de referencia'!$B$25))),0)</f>
        <v>0</v>
      </c>
      <c r="AY89" s="20">
        <f>IF(R89&gt;0,($M89*(1+'3- Datos generales'!$B$5)^(AY$3-'3- Datos generales'!$B$4))*(R89*((1+'3- Datos generales'!$B$11)^('5-Proyección inversiones'!AY$3-'3- Datos generales'!$B$4+'8 -Datos de referencia'!$B$25))),0)</f>
        <v>0</v>
      </c>
      <c r="AZ89" s="20">
        <f>IF(S89&gt;0,($M89*(1+'3- Datos generales'!$B$5)^(AZ$3-'3- Datos generales'!$B$4))*(S89*((1+'3- Datos generales'!$B$11)^('5-Proyección inversiones'!AZ$3-'3- Datos generales'!$B$4+'8 -Datos de referencia'!$B$25))),0)</f>
        <v>0</v>
      </c>
      <c r="BA89" s="20">
        <f>IF(T89&gt;0,($M89*(1+'3- Datos generales'!$B$5)^(BA$3-'3- Datos generales'!$B$4))*(T89*((1+'3- Datos generales'!$B$11)^('5-Proyección inversiones'!BA$3-'3- Datos generales'!$B$4+'8 -Datos de referencia'!$B$25))),0)</f>
        <v>0</v>
      </c>
      <c r="BB89" s="20">
        <f>IF(U89&gt;0,($M89*(1+'3- Datos generales'!$B$5)^(BB$3-'3- Datos generales'!$B$4))*(U89*((1+'3- Datos generales'!$B$11)^('5-Proyección inversiones'!BB$3-'3- Datos generales'!$B$4+'8 -Datos de referencia'!$B$25))),0)</f>
        <v>0</v>
      </c>
      <c r="BC89" s="20">
        <f>IF(V89&gt;0,($M89*(1+'3- Datos generales'!$B$5)^(BC$3-'3- Datos generales'!$B$4))*(V89*((1+'3- Datos generales'!$B$11)^('5-Proyección inversiones'!BC$3-'3- Datos generales'!$B$4+'8 -Datos de referencia'!$B$25))),0)</f>
        <v>0</v>
      </c>
      <c r="BD89" s="20">
        <f>IF(W89&gt;0,($M89*(1+'3- Datos generales'!$B$5)^(BD$3-'3- Datos generales'!$B$4))*(W89*((1+'3- Datos generales'!$B$11)^('5-Proyección inversiones'!BD$3-'3- Datos generales'!$B$4+'8 -Datos de referencia'!$B$25))),0)</f>
        <v>0</v>
      </c>
      <c r="BE89" s="20">
        <f>IF(X89&gt;0,($M89*(1+'3- Datos generales'!$B$5)^(BE$3-'3- Datos generales'!$B$4))*(X89*((1+'3- Datos generales'!$B$11)^('5-Proyección inversiones'!BE$3-'3- Datos generales'!$B$4+'8 -Datos de referencia'!$B$25))),0)</f>
        <v>0</v>
      </c>
      <c r="BF89" s="20">
        <f>IF(Y89&gt;0,($M89*(1+'3- Datos generales'!$B$5)^(BF$3-'3- Datos generales'!$B$4))*(Y89*((1+'3- Datos generales'!$B$11)^('5-Proyección inversiones'!BF$3-'3- Datos generales'!$B$4+'8 -Datos de referencia'!$B$25))),0)</f>
        <v>0</v>
      </c>
      <c r="BG89" s="155">
        <f>IF(Z89&gt;0,($M89*(1+'3- Datos generales'!$B$5)^(BG$3-'3- Datos generales'!$B$4))*(Z89*((1+'3- Datos generales'!$B$11)^('5-Proyección inversiones'!BG$3-'3- Datos generales'!$B$4+'8 -Datos de referencia'!$B$25))),0)</f>
        <v>0</v>
      </c>
      <c r="BH89" s="23">
        <f>IF(AA89&gt;0,($N89*(1+'3- Datos generales'!$B$5)^(BH$3-'3- Datos generales'!$B$4))*(AA89*((1+'3- Datos generales'!$B$11)^('5-Proyección inversiones'!BH$3-'3- Datos generales'!$B$4+'8 -Datos de referencia'!$B$25))),0)</f>
        <v>0</v>
      </c>
      <c r="BI89" s="20">
        <f>IF(AB89&gt;0,$N89*((1+'3- Datos generales'!$B$5)^(BI$3-'3- Datos generales'!$B$4))*(AB89*((1+'3- Datos generales'!$B$11)^('5-Proyección inversiones'!BI$3-'3- Datos generales'!$B$4+'8 -Datos de referencia'!$B$25))),0)</f>
        <v>0</v>
      </c>
      <c r="BJ89" s="20">
        <f>IF(AC89&gt;0,$N89*((1+'3- Datos generales'!$B$5)^(BJ$3-'3- Datos generales'!$B$4))*(AC89*((1+'3- Datos generales'!$B$11)^('5-Proyección inversiones'!BJ$3-'3- Datos generales'!$B$4+'8 -Datos de referencia'!$B$25))),0)</f>
        <v>0</v>
      </c>
      <c r="BK89" s="20">
        <f>IF(AD89&gt;0,$N89*((1+'3- Datos generales'!$B$5)^(BK$3-'3- Datos generales'!$B$4))*(AD89*((1+'3- Datos generales'!$B$11)^('5-Proyección inversiones'!BK$3-'3- Datos generales'!$B$4+'8 -Datos de referencia'!$B$25))),0)</f>
        <v>0</v>
      </c>
      <c r="BL89" s="20">
        <f>IF(AE89&gt;0,$N89*((1+'3- Datos generales'!$B$5)^(BL$3-'3- Datos generales'!$B$4))*(AE89*((1+'3- Datos generales'!$B$11)^('5-Proyección inversiones'!BL$3-'3- Datos generales'!$B$4+'8 -Datos de referencia'!$B$25))),0)</f>
        <v>0</v>
      </c>
      <c r="BM89" s="20">
        <f>IF(AF89&gt;0,$N89*((1+'3- Datos generales'!$B$5)^(BM$3-'3- Datos generales'!$B$4))*(AF89*((1+'3- Datos generales'!$B$11)^('5-Proyección inversiones'!BM$3-'3- Datos generales'!$B$4+'8 -Datos de referencia'!$B$25))),0)</f>
        <v>0</v>
      </c>
      <c r="BN89" s="20">
        <f>IF(AG89&gt;0,$N89*((1+'3- Datos generales'!$B$5)^(BN$3-'3- Datos generales'!$B$4))*(AG89*((1+'3- Datos generales'!$B$11)^('5-Proyección inversiones'!BN$3-'3- Datos generales'!$B$4+'8 -Datos de referencia'!$B$25))),0)</f>
        <v>0</v>
      </c>
      <c r="BO89" s="20">
        <f>IF(AH89&gt;0,$N89*((1+'3- Datos generales'!$B$5)^(BO$3-'3- Datos generales'!$B$4))*(AH89*((1+'3- Datos generales'!$B$11)^('5-Proyección inversiones'!BO$3-'3- Datos generales'!$B$4+'8 -Datos de referencia'!$B$25))),0)</f>
        <v>0</v>
      </c>
      <c r="BP89" s="20">
        <f>IF(AI89&gt;0,$N89*((1+'3- Datos generales'!$B$5)^(BP$3-'3- Datos generales'!$B$4))*(AI89*((1+'3- Datos generales'!$B$11)^('5-Proyección inversiones'!BP$3-'3- Datos generales'!$B$4+'8 -Datos de referencia'!$B$25))),0)</f>
        <v>0</v>
      </c>
      <c r="BQ89" s="20">
        <f>IF(AJ89&gt;0,$N89*((1+'3- Datos generales'!$B$5)^(BQ$3-'3- Datos generales'!$B$4))*(AJ89*((1+'3- Datos generales'!$B$11)^('5-Proyección inversiones'!BQ$3-'3- Datos generales'!$B$4+'8 -Datos de referencia'!$B$25))),0)</f>
        <v>0</v>
      </c>
      <c r="BR89" s="155">
        <f>IF(AK89&gt;0,$N89*((1+'3- Datos generales'!$B$5)^(BR$3-'3- Datos generales'!$B$4))*(AK89*((1+'3- Datos generales'!$B$11)^('5-Proyección inversiones'!BR$3-'3- Datos generales'!$B$4+'8 -Datos de referencia'!$B$25))),0)</f>
        <v>0</v>
      </c>
      <c r="BS89" s="23">
        <f>IF(AL89&gt;0,AL89*($O89*(1+'3- Datos generales'!$B$5)^(BH$3-'3- Datos generales'!$B$4)),0)</f>
        <v>0</v>
      </c>
      <c r="BT89" s="20">
        <f>IF(AM89&gt;0,AM89*($O89*(1+'3- Datos generales'!$B$5)^(BT$3-'3- Datos generales'!$B$4)),0)</f>
        <v>0</v>
      </c>
      <c r="BU89" s="20">
        <f>IF(AN89&gt;0,AN89*($O89*(1+'3- Datos generales'!$B$5)^(BU$3-'3- Datos generales'!$B$4)),0)</f>
        <v>0</v>
      </c>
      <c r="BV89" s="20">
        <f>IF(AO89&gt;0,AO89*($O89*(1+'3- Datos generales'!$B$5)^(BV$3-'3- Datos generales'!$B$4)),0)</f>
        <v>0</v>
      </c>
      <c r="BW89" s="20">
        <f>IF(AP89&gt;0,AP89*($O89*(1+'3- Datos generales'!$B$5)^(BW$3-'3- Datos generales'!$B$4)),0)</f>
        <v>0</v>
      </c>
      <c r="BX89" s="20">
        <f>IF(AQ89&gt;0,AQ89*($O89*(1+'3- Datos generales'!$B$5)^(BX$3-'3- Datos generales'!$B$4)),0)</f>
        <v>0</v>
      </c>
      <c r="BY89" s="20">
        <f>IF(AR89&gt;0,AR89*($O89*(1+'3- Datos generales'!$B$5)^(BY$3-'3- Datos generales'!$B$4)),0)</f>
        <v>0</v>
      </c>
      <c r="BZ89" s="20">
        <f>IF(AS89&gt;0,AS89*($O89*(1+'3- Datos generales'!$B$5)^(BZ$3-'3- Datos generales'!$B$4)),0)</f>
        <v>0</v>
      </c>
      <c r="CA89" s="20">
        <f>IF(AT89&gt;0,AT89*($O89*(1+'3- Datos generales'!$B$5)^(CA$3-'3- Datos generales'!$B$4)),0)</f>
        <v>0</v>
      </c>
      <c r="CB89" s="20">
        <f>IF(AU89&gt;0,AU89*($O89*(1+'3- Datos generales'!$B$5)^(CB$3-'3- Datos generales'!$B$4)),0)</f>
        <v>0</v>
      </c>
      <c r="CC89" s="155">
        <f>IF(AV89&gt;0,AV89*($O89*(1+'3- Datos generales'!$B$5)^(CC$3-'3- Datos generales'!$B$4)),0)</f>
        <v>0</v>
      </c>
    </row>
    <row r="90" spans="1:81" x14ac:dyDescent="0.25">
      <c r="A90" s="38"/>
      <c r="B90" s="14"/>
      <c r="C90" s="14">
        <f>'4-Registro de activos'!C90</f>
        <v>0</v>
      </c>
      <c r="D90" s="14">
        <f>'4-Registro de activos'!D90</f>
        <v>0</v>
      </c>
      <c r="E90" s="14">
        <f>'4-Registro de activos'!E90</f>
        <v>0</v>
      </c>
      <c r="F90" s="14">
        <f>'4-Registro de activos'!F90</f>
        <v>0</v>
      </c>
      <c r="G90" s="14">
        <f>'4-Registro de activos'!G90</f>
        <v>0</v>
      </c>
      <c r="H90" s="26">
        <f>'4-Registro de activos'!H90</f>
        <v>0</v>
      </c>
      <c r="I90" s="15" t="str">
        <f>'4-Registro de activos'!AV90</f>
        <v>n/a</v>
      </c>
      <c r="J90" s="14" t="str">
        <f>'4-Registro de activos'!AW90</f>
        <v>Bajo Riesgo</v>
      </c>
      <c r="K90" s="14" t="str">
        <f>'4-Registro de activos'!AX90</f>
        <v>n/a</v>
      </c>
      <c r="L90" s="14" t="str">
        <f>'4-Registro de activos'!AY90</f>
        <v>n/a</v>
      </c>
      <c r="M90" s="66">
        <f>IF('4-Registro de activos'!K90="Sistema no mejorado",AVERAGE('3- Datos generales'!$D$20:$D$21),0)</f>
        <v>0</v>
      </c>
      <c r="N90" s="20" t="str">
        <f>IF('4-Registro de activos'!K90="Sistema no mejorado",0,IF('4-Registro de activos'!I90="sin dato","n/a",IF('4-Registro de activos'!I90="otro","n/a",VLOOKUP('4-Registro de activos'!I90,'3- Datos generales'!$A$23:$D$24,4,0))))</f>
        <v>n/a</v>
      </c>
      <c r="O90" s="155" t="str">
        <f>IF('4-Registro de activos'!K90="Sistema no mejorado",0,IF('4-Registro de activos'!I90="sin dato","n/a",IF('4-Registro de activos'!I90="otro","n/a",VLOOKUP('4-Registro de activos'!I90,'3- Datos generales'!$A$26:$D$27,4,0))))</f>
        <v>n/a</v>
      </c>
      <c r="P90" s="22">
        <f>IF('4-Registro de activos'!$AY90="Nueva Construccion",ROUNDUP(('4-Registro de activos'!$G90*'3- Datos generales'!$B$12*(1+'3- Datos generales'!$B$11)^(P$3-'3- Datos generales'!$B$4)),0),0)</f>
        <v>0</v>
      </c>
      <c r="Q90" s="21">
        <f>IF('4-Registro de activos'!$AY90="Nueva Construccion",IF($P90&gt;0,0,ROUNDUP(('4-Registro de activos'!$G90*'3- Datos generales'!$B$12*(1+'3- Datos generales'!$B$11)^(Q$3-'3- Datos generales'!$B$4)),0)),0)</f>
        <v>0</v>
      </c>
      <c r="R90" s="21">
        <f>IF('4-Registro de activos'!$AY90="Nueva Construccion",IF($P90&gt;0,0,ROUNDUP(('4-Registro de activos'!$G90*'3- Datos generales'!$B$12*(1+'3- Datos generales'!$B$11)^(R$3-'3- Datos generales'!$B$4)),0)),0)</f>
        <v>0</v>
      </c>
      <c r="S90" s="21">
        <f>IF('4-Registro de activos'!$AY90="Nueva Construccion",IF($P90&gt;0,0,ROUNDUP(('4-Registro de activos'!$G90*'3- Datos generales'!$B$12*(1+'3- Datos generales'!$B$11)^(S$3-'3- Datos generales'!$B$4)),0)),0)</f>
        <v>0</v>
      </c>
      <c r="T90" s="21">
        <f>IF('4-Registro de activos'!$AY90="Nueva Construccion",IF($P90&gt;0,0,ROUNDUP(('4-Registro de activos'!$G90*'3- Datos generales'!$B$12*(1+'3- Datos generales'!$B$11)^(T$3-'3- Datos generales'!$B$4)),0)),0)</f>
        <v>0</v>
      </c>
      <c r="U90" s="21">
        <f>IF('4-Registro de activos'!$AY90="Nueva Construccion",IF($P90&gt;0,0,ROUNDUP(('4-Registro de activos'!$G90*'3- Datos generales'!$B$12*(1+'3- Datos generales'!$B$11)^(U$3-'3- Datos generales'!$B$4)),0)),0)</f>
        <v>0</v>
      </c>
      <c r="V90" s="21">
        <f>IF('4-Registro de activos'!$AY90="Nueva Construccion",IF($P90&gt;0,0,ROUNDUP(('4-Registro de activos'!$G90*'3- Datos generales'!$B$12*(1+'3- Datos generales'!$B$11)^(V$3-'3- Datos generales'!$B$4)),0)),0)</f>
        <v>0</v>
      </c>
      <c r="W90" s="21">
        <f>IF('4-Registro de activos'!$AY90="Nueva Construccion",IF($P90&gt;0,0,ROUNDUP(('4-Registro de activos'!$G90*'3- Datos generales'!$B$12*(1+'3- Datos generales'!$B$11)^(W$3-'3- Datos generales'!$B$4)),0)),0)</f>
        <v>0</v>
      </c>
      <c r="X90" s="21">
        <f>IF('4-Registro de activos'!$AY90="Nueva Construccion",IF($P90&gt;0,0,ROUNDUP(('4-Registro de activos'!$G90*'3- Datos generales'!$B$12*(1+'3- Datos generales'!$B$11)^(X$3-'3- Datos generales'!$B$4)),0)),0)</f>
        <v>0</v>
      </c>
      <c r="Y90" s="21">
        <f>IF('4-Registro de activos'!$AY90="Nueva Construccion",IF($P90&gt;0,0,ROUNDUP(('4-Registro de activos'!$G90*'3- Datos generales'!$B$12*(1+'3- Datos generales'!$B$11)^(Y$3-'3- Datos generales'!$B$4)),0)),0)</f>
        <v>0</v>
      </c>
      <c r="Z90" s="159">
        <f>IF('4-Registro de activos'!$AY90="Nueva Construccion",IF($P90&gt;0,0,ROUNDUP(('4-Registro de activos'!$G90*'3- Datos generales'!$B$12*(1+'3- Datos generales'!$B$11)^(Z$3-'3- Datos generales'!$B$4)),0)),0)</f>
        <v>0</v>
      </c>
      <c r="AA90" s="22">
        <f>IF('4-Registro de activos'!$AV90&lt;=(AA$3-'3- Datos generales'!$B$4),ROUNDUP(('4-Registro de activos'!$G90*'3- Datos generales'!$B$12*(1+'3- Datos generales'!$B$11)^(AA$3-'3- Datos generales'!$B$4)),0),0)</f>
        <v>0</v>
      </c>
      <c r="AB90" s="21">
        <f>IF('4-Registro de activos'!$AV90=(AB$3-'3- Datos generales'!$B$4),ROUNDUP(('4-Registro de activos'!$G90*'3- Datos generales'!$B$12*(1+'3- Datos generales'!$B$11)^(AB$3-'3- Datos generales'!$B$4)),0),0)</f>
        <v>0</v>
      </c>
      <c r="AC90" s="21">
        <f>IF('4-Registro de activos'!$AV90=(AC$3-'3- Datos generales'!$B$4),ROUNDUP(('4-Registro de activos'!$G90*'3- Datos generales'!$B$12*(1+'3- Datos generales'!$B$11)^(AC$3-'3- Datos generales'!$B$4)),0),0)</f>
        <v>0</v>
      </c>
      <c r="AD90" s="21">
        <f>IF('4-Registro de activos'!$AV90=(AD$3-'3- Datos generales'!$B$4),ROUNDUP(('4-Registro de activos'!$G90*'3- Datos generales'!$B$12*(1+'3- Datos generales'!$B$11)^(AD$3-'3- Datos generales'!$B$4)),0),0)</f>
        <v>0</v>
      </c>
      <c r="AE90" s="21">
        <f>IF('4-Registro de activos'!$AV90=(AE$3-'3- Datos generales'!$B$4),ROUNDUP(('4-Registro de activos'!$G90*'3- Datos generales'!$B$12*(1+'3- Datos generales'!$B$11)^(AE$3-'3- Datos generales'!$B$4)),0),0)</f>
        <v>0</v>
      </c>
      <c r="AF90" s="21">
        <f>IF('4-Registro de activos'!$AV90=(AF$3-'3- Datos generales'!$B$4),ROUNDUP(('4-Registro de activos'!$G90*'3- Datos generales'!$B$12*(1+'3- Datos generales'!$B$11)^(AF$3-'3- Datos generales'!$B$4)),0),0)</f>
        <v>0</v>
      </c>
      <c r="AG90" s="21">
        <f>IF('4-Registro de activos'!$AV90=(AG$3-'3- Datos generales'!$B$4),ROUNDUP(('4-Registro de activos'!$G90*'3- Datos generales'!$B$12*(1+'3- Datos generales'!$B$11)^(AG$3-'3- Datos generales'!$B$4)),0),0)</f>
        <v>0</v>
      </c>
      <c r="AH90" s="21">
        <f>IF('4-Registro de activos'!$AV90=(AH$3-'3- Datos generales'!$B$4),ROUNDUP(('4-Registro de activos'!$G90*'3- Datos generales'!$B$12*(1+'3- Datos generales'!$B$11)^(AH$3-'3- Datos generales'!$B$4)),0),0)</f>
        <v>0</v>
      </c>
      <c r="AI90" s="21">
        <f>IF('4-Registro de activos'!$AV90=(AI$3-'3- Datos generales'!$B$4),ROUNDUP(('4-Registro de activos'!$G90*'3- Datos generales'!$B$12*(1+'3- Datos generales'!$B$11)^(AI$3-'3- Datos generales'!$B$4)),0),0)</f>
        <v>0</v>
      </c>
      <c r="AJ90" s="21">
        <f>IF('4-Registro de activos'!$AV90=(AJ$3-'3- Datos generales'!$B$4),ROUNDUP(('4-Registro de activos'!$G90*'3- Datos generales'!$B$12*(1+'3- Datos generales'!$B$11)^(AJ$3-'3- Datos generales'!$B$4)),0),0)</f>
        <v>0</v>
      </c>
      <c r="AK90" s="159">
        <f>IF('4-Registro de activos'!$AV90=(AK$3-'3- Datos generales'!$B$4),ROUNDUP(('4-Registro de activos'!$G90*'3- Datos generales'!$B$12*(1+'3- Datos generales'!$B$11)^(AK$3-'3- Datos generales'!$B$4)),0),0)</f>
        <v>0</v>
      </c>
      <c r="AL90" s="22">
        <f>IF('4-Registro de activos'!$AV90&lt;=(AL$3-'3- Datos generales'!$B$4),ROUNDUP((('4-Registro de activos'!$H90*'3- Datos generales'!$B$12)*((1+'3- Datos generales'!$B$11)^(AL$3-'3- Datos generales'!$B$4+'8 -Datos de referencia'!$B$25))),0),0)</f>
        <v>0</v>
      </c>
      <c r="AM90" s="21">
        <f>IF('4-Registro de activos'!$AV90=(AM$3-'3- Datos generales'!$B$4),ROUNDUP((('4-Registro de activos'!$H90*'3- Datos generales'!$B$12)*((1+'3- Datos generales'!$B$11)^(AM$3-'3- Datos generales'!$B$4+'8 -Datos de referencia'!$B$25))),0),0)</f>
        <v>0</v>
      </c>
      <c r="AN90" s="21">
        <f>IF('4-Registro de activos'!$AV90=(AN$3-'3- Datos generales'!$B$4),ROUNDUP((('4-Registro de activos'!$H90*'3- Datos generales'!$B$12)*((1+'3- Datos generales'!$B$11)^(AN$3-'3- Datos generales'!$B$4+'8 -Datos de referencia'!$B$25))),0),0)</f>
        <v>0</v>
      </c>
      <c r="AO90" s="21">
        <f>IF('4-Registro de activos'!$AV90=(AO$3-'3- Datos generales'!$B$4),ROUNDUP((('4-Registro de activos'!$H90*'3- Datos generales'!$B$12)*((1+'3- Datos generales'!$B$11)^(AO$3-'3- Datos generales'!$B$4+'8 -Datos de referencia'!$B$25))),0),0)</f>
        <v>0</v>
      </c>
      <c r="AP90" s="21">
        <f>IF('4-Registro de activos'!$AV90=(AP$3-'3- Datos generales'!$B$4),ROUNDUP((('4-Registro de activos'!$H90*'3- Datos generales'!$B$12)*((1+'3- Datos generales'!$B$11)^(AP$3-'3- Datos generales'!$B$4+'8 -Datos de referencia'!$B$25))),0),0)</f>
        <v>0</v>
      </c>
      <c r="AQ90" s="21">
        <f>IF('4-Registro de activos'!$AV90=(AQ$3-'3- Datos generales'!$B$4),ROUNDUP((('4-Registro de activos'!$H90*'3- Datos generales'!$B$12)*((1+'3- Datos generales'!$B$11)^(AQ$3-'3- Datos generales'!$B$4+'8 -Datos de referencia'!$B$25))),0),0)</f>
        <v>0</v>
      </c>
      <c r="AR90" s="21">
        <f>IF('4-Registro de activos'!$AV90=(AR$3-'3- Datos generales'!$B$4),ROUNDUP((('4-Registro de activos'!$H90*'3- Datos generales'!$B$12)*((1+'3- Datos generales'!$B$11)^(AR$3-'3- Datos generales'!$B$4+'8 -Datos de referencia'!$B$25))),0),0)</f>
        <v>0</v>
      </c>
      <c r="AS90" s="21">
        <f>IF('4-Registro de activos'!$AV90=(AS$3-'3- Datos generales'!$B$4),ROUNDUP((('4-Registro de activos'!$H90*'3- Datos generales'!$B$12)*((1+'3- Datos generales'!$B$11)^(AS$3-'3- Datos generales'!$B$4+'8 -Datos de referencia'!$B$25))),0),0)</f>
        <v>0</v>
      </c>
      <c r="AT90" s="21">
        <f>IF('4-Registro de activos'!$AV90=(AT$3-'3- Datos generales'!$B$4),ROUNDUP((('4-Registro de activos'!$H90*'3- Datos generales'!$B$12)*((1+'3- Datos generales'!$B$11)^(AT$3-'3- Datos generales'!$B$4+'8 -Datos de referencia'!$B$25))),0),0)</f>
        <v>0</v>
      </c>
      <c r="AU90" s="21">
        <f>IF('4-Registro de activos'!$AV90=(AU$3-'3- Datos generales'!$B$4),ROUNDUP((('4-Registro de activos'!$H90*'3- Datos generales'!$B$12)*((1+'3- Datos generales'!$B$11)^(AU$3-'3- Datos generales'!$B$4+'8 -Datos de referencia'!$B$25))),0),0)</f>
        <v>0</v>
      </c>
      <c r="AV90" s="159">
        <f>IF('4-Registro de activos'!$AV90=(AV$3-'3- Datos generales'!$B$4),ROUNDUP((('4-Registro de activos'!$H90*'3- Datos generales'!$B$12)*((1+'3- Datos generales'!$B$11)^(AV$3-'3- Datos generales'!$B$4+'8 -Datos de referencia'!$B$25))),0),0)</f>
        <v>0</v>
      </c>
      <c r="AW90" s="23">
        <f>IF(P90&gt;0,($M90*(1+'3- Datos generales'!$B$5)^('5-Proyección inversiones'!AW$3-'3- Datos generales'!$B$4))*(P90*((1+'3- Datos generales'!$B$11)^(AW$3-'3- Datos generales'!$B$4+'8 -Datos de referencia'!$B$25))),0)</f>
        <v>0</v>
      </c>
      <c r="AX90" s="20">
        <f>IF(Q90&gt;0,($M90*(1+'3- Datos generales'!$B$5)^(AX$3-'3- Datos generales'!$B$4))*(Q90*((1+'3- Datos generales'!$B$11)^('5-Proyección inversiones'!AX$3-'3- Datos generales'!$B$4+'8 -Datos de referencia'!$B$25))),0)</f>
        <v>0</v>
      </c>
      <c r="AY90" s="20">
        <f>IF(R90&gt;0,($M90*(1+'3- Datos generales'!$B$5)^(AY$3-'3- Datos generales'!$B$4))*(R90*((1+'3- Datos generales'!$B$11)^('5-Proyección inversiones'!AY$3-'3- Datos generales'!$B$4+'8 -Datos de referencia'!$B$25))),0)</f>
        <v>0</v>
      </c>
      <c r="AZ90" s="20">
        <f>IF(S90&gt;0,($M90*(1+'3- Datos generales'!$B$5)^(AZ$3-'3- Datos generales'!$B$4))*(S90*((1+'3- Datos generales'!$B$11)^('5-Proyección inversiones'!AZ$3-'3- Datos generales'!$B$4+'8 -Datos de referencia'!$B$25))),0)</f>
        <v>0</v>
      </c>
      <c r="BA90" s="20">
        <f>IF(T90&gt;0,($M90*(1+'3- Datos generales'!$B$5)^(BA$3-'3- Datos generales'!$B$4))*(T90*((1+'3- Datos generales'!$B$11)^('5-Proyección inversiones'!BA$3-'3- Datos generales'!$B$4+'8 -Datos de referencia'!$B$25))),0)</f>
        <v>0</v>
      </c>
      <c r="BB90" s="20">
        <f>IF(U90&gt;0,($M90*(1+'3- Datos generales'!$B$5)^(BB$3-'3- Datos generales'!$B$4))*(U90*((1+'3- Datos generales'!$B$11)^('5-Proyección inversiones'!BB$3-'3- Datos generales'!$B$4+'8 -Datos de referencia'!$B$25))),0)</f>
        <v>0</v>
      </c>
      <c r="BC90" s="20">
        <f>IF(V90&gt;0,($M90*(1+'3- Datos generales'!$B$5)^(BC$3-'3- Datos generales'!$B$4))*(V90*((1+'3- Datos generales'!$B$11)^('5-Proyección inversiones'!BC$3-'3- Datos generales'!$B$4+'8 -Datos de referencia'!$B$25))),0)</f>
        <v>0</v>
      </c>
      <c r="BD90" s="20">
        <f>IF(W90&gt;0,($M90*(1+'3- Datos generales'!$B$5)^(BD$3-'3- Datos generales'!$B$4))*(W90*((1+'3- Datos generales'!$B$11)^('5-Proyección inversiones'!BD$3-'3- Datos generales'!$B$4+'8 -Datos de referencia'!$B$25))),0)</f>
        <v>0</v>
      </c>
      <c r="BE90" s="20">
        <f>IF(X90&gt;0,($M90*(1+'3- Datos generales'!$B$5)^(BE$3-'3- Datos generales'!$B$4))*(X90*((1+'3- Datos generales'!$B$11)^('5-Proyección inversiones'!BE$3-'3- Datos generales'!$B$4+'8 -Datos de referencia'!$B$25))),0)</f>
        <v>0</v>
      </c>
      <c r="BF90" s="20">
        <f>IF(Y90&gt;0,($M90*(1+'3- Datos generales'!$B$5)^(BF$3-'3- Datos generales'!$B$4))*(Y90*((1+'3- Datos generales'!$B$11)^('5-Proyección inversiones'!BF$3-'3- Datos generales'!$B$4+'8 -Datos de referencia'!$B$25))),0)</f>
        <v>0</v>
      </c>
      <c r="BG90" s="155">
        <f>IF(Z90&gt;0,($M90*(1+'3- Datos generales'!$B$5)^(BG$3-'3- Datos generales'!$B$4))*(Z90*((1+'3- Datos generales'!$B$11)^('5-Proyección inversiones'!BG$3-'3- Datos generales'!$B$4+'8 -Datos de referencia'!$B$25))),0)</f>
        <v>0</v>
      </c>
      <c r="BH90" s="23">
        <f>IF(AA90&gt;0,($N90*(1+'3- Datos generales'!$B$5)^(BH$3-'3- Datos generales'!$B$4))*(AA90*((1+'3- Datos generales'!$B$11)^('5-Proyección inversiones'!BH$3-'3- Datos generales'!$B$4+'8 -Datos de referencia'!$B$25))),0)</f>
        <v>0</v>
      </c>
      <c r="BI90" s="20">
        <f>IF(AB90&gt;0,$N90*((1+'3- Datos generales'!$B$5)^(BI$3-'3- Datos generales'!$B$4))*(AB90*((1+'3- Datos generales'!$B$11)^('5-Proyección inversiones'!BI$3-'3- Datos generales'!$B$4+'8 -Datos de referencia'!$B$25))),0)</f>
        <v>0</v>
      </c>
      <c r="BJ90" s="20">
        <f>IF(AC90&gt;0,$N90*((1+'3- Datos generales'!$B$5)^(BJ$3-'3- Datos generales'!$B$4))*(AC90*((1+'3- Datos generales'!$B$11)^('5-Proyección inversiones'!BJ$3-'3- Datos generales'!$B$4+'8 -Datos de referencia'!$B$25))),0)</f>
        <v>0</v>
      </c>
      <c r="BK90" s="20">
        <f>IF(AD90&gt;0,$N90*((1+'3- Datos generales'!$B$5)^(BK$3-'3- Datos generales'!$B$4))*(AD90*((1+'3- Datos generales'!$B$11)^('5-Proyección inversiones'!BK$3-'3- Datos generales'!$B$4+'8 -Datos de referencia'!$B$25))),0)</f>
        <v>0</v>
      </c>
      <c r="BL90" s="20">
        <f>IF(AE90&gt;0,$N90*((1+'3- Datos generales'!$B$5)^(BL$3-'3- Datos generales'!$B$4))*(AE90*((1+'3- Datos generales'!$B$11)^('5-Proyección inversiones'!BL$3-'3- Datos generales'!$B$4+'8 -Datos de referencia'!$B$25))),0)</f>
        <v>0</v>
      </c>
      <c r="BM90" s="20">
        <f>IF(AF90&gt;0,$N90*((1+'3- Datos generales'!$B$5)^(BM$3-'3- Datos generales'!$B$4))*(AF90*((1+'3- Datos generales'!$B$11)^('5-Proyección inversiones'!BM$3-'3- Datos generales'!$B$4+'8 -Datos de referencia'!$B$25))),0)</f>
        <v>0</v>
      </c>
      <c r="BN90" s="20">
        <f>IF(AG90&gt;0,$N90*((1+'3- Datos generales'!$B$5)^(BN$3-'3- Datos generales'!$B$4))*(AG90*((1+'3- Datos generales'!$B$11)^('5-Proyección inversiones'!BN$3-'3- Datos generales'!$B$4+'8 -Datos de referencia'!$B$25))),0)</f>
        <v>0</v>
      </c>
      <c r="BO90" s="20">
        <f>IF(AH90&gt;0,$N90*((1+'3- Datos generales'!$B$5)^(BO$3-'3- Datos generales'!$B$4))*(AH90*((1+'3- Datos generales'!$B$11)^('5-Proyección inversiones'!BO$3-'3- Datos generales'!$B$4+'8 -Datos de referencia'!$B$25))),0)</f>
        <v>0</v>
      </c>
      <c r="BP90" s="20">
        <f>IF(AI90&gt;0,$N90*((1+'3- Datos generales'!$B$5)^(BP$3-'3- Datos generales'!$B$4))*(AI90*((1+'3- Datos generales'!$B$11)^('5-Proyección inversiones'!BP$3-'3- Datos generales'!$B$4+'8 -Datos de referencia'!$B$25))),0)</f>
        <v>0</v>
      </c>
      <c r="BQ90" s="20">
        <f>IF(AJ90&gt;0,$N90*((1+'3- Datos generales'!$B$5)^(BQ$3-'3- Datos generales'!$B$4))*(AJ90*((1+'3- Datos generales'!$B$11)^('5-Proyección inversiones'!BQ$3-'3- Datos generales'!$B$4+'8 -Datos de referencia'!$B$25))),0)</f>
        <v>0</v>
      </c>
      <c r="BR90" s="155">
        <f>IF(AK90&gt;0,$N90*((1+'3- Datos generales'!$B$5)^(BR$3-'3- Datos generales'!$B$4))*(AK90*((1+'3- Datos generales'!$B$11)^('5-Proyección inversiones'!BR$3-'3- Datos generales'!$B$4+'8 -Datos de referencia'!$B$25))),0)</f>
        <v>0</v>
      </c>
      <c r="BS90" s="23">
        <f>IF(AL90&gt;0,AL90*($O90*(1+'3- Datos generales'!$B$5)^(BH$3-'3- Datos generales'!$B$4)),0)</f>
        <v>0</v>
      </c>
      <c r="BT90" s="20">
        <f>IF(AM90&gt;0,AM90*($O90*(1+'3- Datos generales'!$B$5)^(BT$3-'3- Datos generales'!$B$4)),0)</f>
        <v>0</v>
      </c>
      <c r="BU90" s="20">
        <f>IF(AN90&gt;0,AN90*($O90*(1+'3- Datos generales'!$B$5)^(BU$3-'3- Datos generales'!$B$4)),0)</f>
        <v>0</v>
      </c>
      <c r="BV90" s="20">
        <f>IF(AO90&gt;0,AO90*($O90*(1+'3- Datos generales'!$B$5)^(BV$3-'3- Datos generales'!$B$4)),0)</f>
        <v>0</v>
      </c>
      <c r="BW90" s="20">
        <f>IF(AP90&gt;0,AP90*($O90*(1+'3- Datos generales'!$B$5)^(BW$3-'3- Datos generales'!$B$4)),0)</f>
        <v>0</v>
      </c>
      <c r="BX90" s="20">
        <f>IF(AQ90&gt;0,AQ90*($O90*(1+'3- Datos generales'!$B$5)^(BX$3-'3- Datos generales'!$B$4)),0)</f>
        <v>0</v>
      </c>
      <c r="BY90" s="20">
        <f>IF(AR90&gt;0,AR90*($O90*(1+'3- Datos generales'!$B$5)^(BY$3-'3- Datos generales'!$B$4)),0)</f>
        <v>0</v>
      </c>
      <c r="BZ90" s="20">
        <f>IF(AS90&gt;0,AS90*($O90*(1+'3- Datos generales'!$B$5)^(BZ$3-'3- Datos generales'!$B$4)),0)</f>
        <v>0</v>
      </c>
      <c r="CA90" s="20">
        <f>IF(AT90&gt;0,AT90*($O90*(1+'3- Datos generales'!$B$5)^(CA$3-'3- Datos generales'!$B$4)),0)</f>
        <v>0</v>
      </c>
      <c r="CB90" s="20">
        <f>IF(AU90&gt;0,AU90*($O90*(1+'3- Datos generales'!$B$5)^(CB$3-'3- Datos generales'!$B$4)),0)</f>
        <v>0</v>
      </c>
      <c r="CC90" s="155">
        <f>IF(AV90&gt;0,AV90*($O90*(1+'3- Datos generales'!$B$5)^(CC$3-'3- Datos generales'!$B$4)),0)</f>
        <v>0</v>
      </c>
    </row>
    <row r="91" spans="1:81" x14ac:dyDescent="0.25">
      <c r="A91" s="38"/>
      <c r="B91" s="14"/>
      <c r="C91" s="14">
        <f>'4-Registro de activos'!C91</f>
        <v>0</v>
      </c>
      <c r="D91" s="14">
        <f>'4-Registro de activos'!D91</f>
        <v>0</v>
      </c>
      <c r="E91" s="14">
        <f>'4-Registro de activos'!E91</f>
        <v>0</v>
      </c>
      <c r="F91" s="14">
        <f>'4-Registro de activos'!F91</f>
        <v>0</v>
      </c>
      <c r="G91" s="14">
        <f>'4-Registro de activos'!G91</f>
        <v>0</v>
      </c>
      <c r="H91" s="26">
        <f>'4-Registro de activos'!H91</f>
        <v>0</v>
      </c>
      <c r="I91" s="15" t="str">
        <f>'4-Registro de activos'!AV91</f>
        <v>n/a</v>
      </c>
      <c r="J91" s="14" t="str">
        <f>'4-Registro de activos'!AW91</f>
        <v>Bajo Riesgo</v>
      </c>
      <c r="K91" s="14" t="str">
        <f>'4-Registro de activos'!AX91</f>
        <v>n/a</v>
      </c>
      <c r="L91" s="14" t="str">
        <f>'4-Registro de activos'!AY91</f>
        <v>n/a</v>
      </c>
      <c r="M91" s="66">
        <f>IF('4-Registro de activos'!K91="Sistema no mejorado",AVERAGE('3- Datos generales'!$D$20:$D$21),0)</f>
        <v>0</v>
      </c>
      <c r="N91" s="20" t="str">
        <f>IF('4-Registro de activos'!K91="Sistema no mejorado",0,IF('4-Registro de activos'!I91="sin dato","n/a",IF('4-Registro de activos'!I91="otro","n/a",VLOOKUP('4-Registro de activos'!I91,'3- Datos generales'!$A$23:$D$24,4,0))))</f>
        <v>n/a</v>
      </c>
      <c r="O91" s="155" t="str">
        <f>IF('4-Registro de activos'!K91="Sistema no mejorado",0,IF('4-Registro de activos'!I91="sin dato","n/a",IF('4-Registro de activos'!I91="otro","n/a",VLOOKUP('4-Registro de activos'!I91,'3- Datos generales'!$A$26:$D$27,4,0))))</f>
        <v>n/a</v>
      </c>
      <c r="P91" s="22">
        <f>IF('4-Registro de activos'!$AY91="Nueva Construccion",ROUNDUP(('4-Registro de activos'!$G91*'3- Datos generales'!$B$12*(1+'3- Datos generales'!$B$11)^(P$3-'3- Datos generales'!$B$4)),0),0)</f>
        <v>0</v>
      </c>
      <c r="Q91" s="21">
        <f>IF('4-Registro de activos'!$AY91="Nueva Construccion",IF($P91&gt;0,0,ROUNDUP(('4-Registro de activos'!$G91*'3- Datos generales'!$B$12*(1+'3- Datos generales'!$B$11)^(Q$3-'3- Datos generales'!$B$4)),0)),0)</f>
        <v>0</v>
      </c>
      <c r="R91" s="21">
        <f>IF('4-Registro de activos'!$AY91="Nueva Construccion",IF($P91&gt;0,0,ROUNDUP(('4-Registro de activos'!$G91*'3- Datos generales'!$B$12*(1+'3- Datos generales'!$B$11)^(R$3-'3- Datos generales'!$B$4)),0)),0)</f>
        <v>0</v>
      </c>
      <c r="S91" s="21">
        <f>IF('4-Registro de activos'!$AY91="Nueva Construccion",IF($P91&gt;0,0,ROUNDUP(('4-Registro de activos'!$G91*'3- Datos generales'!$B$12*(1+'3- Datos generales'!$B$11)^(S$3-'3- Datos generales'!$B$4)),0)),0)</f>
        <v>0</v>
      </c>
      <c r="T91" s="21">
        <f>IF('4-Registro de activos'!$AY91="Nueva Construccion",IF($P91&gt;0,0,ROUNDUP(('4-Registro de activos'!$G91*'3- Datos generales'!$B$12*(1+'3- Datos generales'!$B$11)^(T$3-'3- Datos generales'!$B$4)),0)),0)</f>
        <v>0</v>
      </c>
      <c r="U91" s="21">
        <f>IF('4-Registro de activos'!$AY91="Nueva Construccion",IF($P91&gt;0,0,ROUNDUP(('4-Registro de activos'!$G91*'3- Datos generales'!$B$12*(1+'3- Datos generales'!$B$11)^(U$3-'3- Datos generales'!$B$4)),0)),0)</f>
        <v>0</v>
      </c>
      <c r="V91" s="21">
        <f>IF('4-Registro de activos'!$AY91="Nueva Construccion",IF($P91&gt;0,0,ROUNDUP(('4-Registro de activos'!$G91*'3- Datos generales'!$B$12*(1+'3- Datos generales'!$B$11)^(V$3-'3- Datos generales'!$B$4)),0)),0)</f>
        <v>0</v>
      </c>
      <c r="W91" s="21">
        <f>IF('4-Registro de activos'!$AY91="Nueva Construccion",IF($P91&gt;0,0,ROUNDUP(('4-Registro de activos'!$G91*'3- Datos generales'!$B$12*(1+'3- Datos generales'!$B$11)^(W$3-'3- Datos generales'!$B$4)),0)),0)</f>
        <v>0</v>
      </c>
      <c r="X91" s="21">
        <f>IF('4-Registro de activos'!$AY91="Nueva Construccion",IF($P91&gt;0,0,ROUNDUP(('4-Registro de activos'!$G91*'3- Datos generales'!$B$12*(1+'3- Datos generales'!$B$11)^(X$3-'3- Datos generales'!$B$4)),0)),0)</f>
        <v>0</v>
      </c>
      <c r="Y91" s="21">
        <f>IF('4-Registro de activos'!$AY91="Nueva Construccion",IF($P91&gt;0,0,ROUNDUP(('4-Registro de activos'!$G91*'3- Datos generales'!$B$12*(1+'3- Datos generales'!$B$11)^(Y$3-'3- Datos generales'!$B$4)),0)),0)</f>
        <v>0</v>
      </c>
      <c r="Z91" s="159">
        <f>IF('4-Registro de activos'!$AY91="Nueva Construccion",IF($P91&gt;0,0,ROUNDUP(('4-Registro de activos'!$G91*'3- Datos generales'!$B$12*(1+'3- Datos generales'!$B$11)^(Z$3-'3- Datos generales'!$B$4)),0)),0)</f>
        <v>0</v>
      </c>
      <c r="AA91" s="22">
        <f>IF('4-Registro de activos'!$AV91&lt;=(AA$3-'3- Datos generales'!$B$4),ROUNDUP(('4-Registro de activos'!$G91*'3- Datos generales'!$B$12*(1+'3- Datos generales'!$B$11)^(AA$3-'3- Datos generales'!$B$4)),0),0)</f>
        <v>0</v>
      </c>
      <c r="AB91" s="21">
        <f>IF('4-Registro de activos'!$AV91=(AB$3-'3- Datos generales'!$B$4),ROUNDUP(('4-Registro de activos'!$G91*'3- Datos generales'!$B$12*(1+'3- Datos generales'!$B$11)^(AB$3-'3- Datos generales'!$B$4)),0),0)</f>
        <v>0</v>
      </c>
      <c r="AC91" s="21">
        <f>IF('4-Registro de activos'!$AV91=(AC$3-'3- Datos generales'!$B$4),ROUNDUP(('4-Registro de activos'!$G91*'3- Datos generales'!$B$12*(1+'3- Datos generales'!$B$11)^(AC$3-'3- Datos generales'!$B$4)),0),0)</f>
        <v>0</v>
      </c>
      <c r="AD91" s="21">
        <f>IF('4-Registro de activos'!$AV91=(AD$3-'3- Datos generales'!$B$4),ROUNDUP(('4-Registro de activos'!$G91*'3- Datos generales'!$B$12*(1+'3- Datos generales'!$B$11)^(AD$3-'3- Datos generales'!$B$4)),0),0)</f>
        <v>0</v>
      </c>
      <c r="AE91" s="21">
        <f>IF('4-Registro de activos'!$AV91=(AE$3-'3- Datos generales'!$B$4),ROUNDUP(('4-Registro de activos'!$G91*'3- Datos generales'!$B$12*(1+'3- Datos generales'!$B$11)^(AE$3-'3- Datos generales'!$B$4)),0),0)</f>
        <v>0</v>
      </c>
      <c r="AF91" s="21">
        <f>IF('4-Registro de activos'!$AV91=(AF$3-'3- Datos generales'!$B$4),ROUNDUP(('4-Registro de activos'!$G91*'3- Datos generales'!$B$12*(1+'3- Datos generales'!$B$11)^(AF$3-'3- Datos generales'!$B$4)),0),0)</f>
        <v>0</v>
      </c>
      <c r="AG91" s="21">
        <f>IF('4-Registro de activos'!$AV91=(AG$3-'3- Datos generales'!$B$4),ROUNDUP(('4-Registro de activos'!$G91*'3- Datos generales'!$B$12*(1+'3- Datos generales'!$B$11)^(AG$3-'3- Datos generales'!$B$4)),0),0)</f>
        <v>0</v>
      </c>
      <c r="AH91" s="21">
        <f>IF('4-Registro de activos'!$AV91=(AH$3-'3- Datos generales'!$B$4),ROUNDUP(('4-Registro de activos'!$G91*'3- Datos generales'!$B$12*(1+'3- Datos generales'!$B$11)^(AH$3-'3- Datos generales'!$B$4)),0),0)</f>
        <v>0</v>
      </c>
      <c r="AI91" s="21">
        <f>IF('4-Registro de activos'!$AV91=(AI$3-'3- Datos generales'!$B$4),ROUNDUP(('4-Registro de activos'!$G91*'3- Datos generales'!$B$12*(1+'3- Datos generales'!$B$11)^(AI$3-'3- Datos generales'!$B$4)),0),0)</f>
        <v>0</v>
      </c>
      <c r="AJ91" s="21">
        <f>IF('4-Registro de activos'!$AV91=(AJ$3-'3- Datos generales'!$B$4),ROUNDUP(('4-Registro de activos'!$G91*'3- Datos generales'!$B$12*(1+'3- Datos generales'!$B$11)^(AJ$3-'3- Datos generales'!$B$4)),0),0)</f>
        <v>0</v>
      </c>
      <c r="AK91" s="159">
        <f>IF('4-Registro de activos'!$AV91=(AK$3-'3- Datos generales'!$B$4),ROUNDUP(('4-Registro de activos'!$G91*'3- Datos generales'!$B$12*(1+'3- Datos generales'!$B$11)^(AK$3-'3- Datos generales'!$B$4)),0),0)</f>
        <v>0</v>
      </c>
      <c r="AL91" s="22">
        <f>IF('4-Registro de activos'!$AV91&lt;=(AL$3-'3- Datos generales'!$B$4),ROUNDUP((('4-Registro de activos'!$H91*'3- Datos generales'!$B$12)*((1+'3- Datos generales'!$B$11)^(AL$3-'3- Datos generales'!$B$4+'8 -Datos de referencia'!$B$25))),0),0)</f>
        <v>0</v>
      </c>
      <c r="AM91" s="21">
        <f>IF('4-Registro de activos'!$AV91=(AM$3-'3- Datos generales'!$B$4),ROUNDUP((('4-Registro de activos'!$H91*'3- Datos generales'!$B$12)*((1+'3- Datos generales'!$B$11)^(AM$3-'3- Datos generales'!$B$4+'8 -Datos de referencia'!$B$25))),0),0)</f>
        <v>0</v>
      </c>
      <c r="AN91" s="21">
        <f>IF('4-Registro de activos'!$AV91=(AN$3-'3- Datos generales'!$B$4),ROUNDUP((('4-Registro de activos'!$H91*'3- Datos generales'!$B$12)*((1+'3- Datos generales'!$B$11)^(AN$3-'3- Datos generales'!$B$4+'8 -Datos de referencia'!$B$25))),0),0)</f>
        <v>0</v>
      </c>
      <c r="AO91" s="21">
        <f>IF('4-Registro de activos'!$AV91=(AO$3-'3- Datos generales'!$B$4),ROUNDUP((('4-Registro de activos'!$H91*'3- Datos generales'!$B$12)*((1+'3- Datos generales'!$B$11)^(AO$3-'3- Datos generales'!$B$4+'8 -Datos de referencia'!$B$25))),0),0)</f>
        <v>0</v>
      </c>
      <c r="AP91" s="21">
        <f>IF('4-Registro de activos'!$AV91=(AP$3-'3- Datos generales'!$B$4),ROUNDUP((('4-Registro de activos'!$H91*'3- Datos generales'!$B$12)*((1+'3- Datos generales'!$B$11)^(AP$3-'3- Datos generales'!$B$4+'8 -Datos de referencia'!$B$25))),0),0)</f>
        <v>0</v>
      </c>
      <c r="AQ91" s="21">
        <f>IF('4-Registro de activos'!$AV91=(AQ$3-'3- Datos generales'!$B$4),ROUNDUP((('4-Registro de activos'!$H91*'3- Datos generales'!$B$12)*((1+'3- Datos generales'!$B$11)^(AQ$3-'3- Datos generales'!$B$4+'8 -Datos de referencia'!$B$25))),0),0)</f>
        <v>0</v>
      </c>
      <c r="AR91" s="21">
        <f>IF('4-Registro de activos'!$AV91=(AR$3-'3- Datos generales'!$B$4),ROUNDUP((('4-Registro de activos'!$H91*'3- Datos generales'!$B$12)*((1+'3- Datos generales'!$B$11)^(AR$3-'3- Datos generales'!$B$4+'8 -Datos de referencia'!$B$25))),0),0)</f>
        <v>0</v>
      </c>
      <c r="AS91" s="21">
        <f>IF('4-Registro de activos'!$AV91=(AS$3-'3- Datos generales'!$B$4),ROUNDUP((('4-Registro de activos'!$H91*'3- Datos generales'!$B$12)*((1+'3- Datos generales'!$B$11)^(AS$3-'3- Datos generales'!$B$4+'8 -Datos de referencia'!$B$25))),0),0)</f>
        <v>0</v>
      </c>
      <c r="AT91" s="21">
        <f>IF('4-Registro de activos'!$AV91=(AT$3-'3- Datos generales'!$B$4),ROUNDUP((('4-Registro de activos'!$H91*'3- Datos generales'!$B$12)*((1+'3- Datos generales'!$B$11)^(AT$3-'3- Datos generales'!$B$4+'8 -Datos de referencia'!$B$25))),0),0)</f>
        <v>0</v>
      </c>
      <c r="AU91" s="21">
        <f>IF('4-Registro de activos'!$AV91=(AU$3-'3- Datos generales'!$B$4),ROUNDUP((('4-Registro de activos'!$H91*'3- Datos generales'!$B$12)*((1+'3- Datos generales'!$B$11)^(AU$3-'3- Datos generales'!$B$4+'8 -Datos de referencia'!$B$25))),0),0)</f>
        <v>0</v>
      </c>
      <c r="AV91" s="159">
        <f>IF('4-Registro de activos'!$AV91=(AV$3-'3- Datos generales'!$B$4),ROUNDUP((('4-Registro de activos'!$H91*'3- Datos generales'!$B$12)*((1+'3- Datos generales'!$B$11)^(AV$3-'3- Datos generales'!$B$4+'8 -Datos de referencia'!$B$25))),0),0)</f>
        <v>0</v>
      </c>
      <c r="AW91" s="23">
        <f>IF(P91&gt;0,($M91*(1+'3- Datos generales'!$B$5)^('5-Proyección inversiones'!AW$3-'3- Datos generales'!$B$4))*(P91*((1+'3- Datos generales'!$B$11)^(AW$3-'3- Datos generales'!$B$4+'8 -Datos de referencia'!$B$25))),0)</f>
        <v>0</v>
      </c>
      <c r="AX91" s="20">
        <f>IF(Q91&gt;0,($M91*(1+'3- Datos generales'!$B$5)^(AX$3-'3- Datos generales'!$B$4))*(Q91*((1+'3- Datos generales'!$B$11)^('5-Proyección inversiones'!AX$3-'3- Datos generales'!$B$4+'8 -Datos de referencia'!$B$25))),0)</f>
        <v>0</v>
      </c>
      <c r="AY91" s="20">
        <f>IF(R91&gt;0,($M91*(1+'3- Datos generales'!$B$5)^(AY$3-'3- Datos generales'!$B$4))*(R91*((1+'3- Datos generales'!$B$11)^('5-Proyección inversiones'!AY$3-'3- Datos generales'!$B$4+'8 -Datos de referencia'!$B$25))),0)</f>
        <v>0</v>
      </c>
      <c r="AZ91" s="20">
        <f>IF(S91&gt;0,($M91*(1+'3- Datos generales'!$B$5)^(AZ$3-'3- Datos generales'!$B$4))*(S91*((1+'3- Datos generales'!$B$11)^('5-Proyección inversiones'!AZ$3-'3- Datos generales'!$B$4+'8 -Datos de referencia'!$B$25))),0)</f>
        <v>0</v>
      </c>
      <c r="BA91" s="20">
        <f>IF(T91&gt;0,($M91*(1+'3- Datos generales'!$B$5)^(BA$3-'3- Datos generales'!$B$4))*(T91*((1+'3- Datos generales'!$B$11)^('5-Proyección inversiones'!BA$3-'3- Datos generales'!$B$4+'8 -Datos de referencia'!$B$25))),0)</f>
        <v>0</v>
      </c>
      <c r="BB91" s="20">
        <f>IF(U91&gt;0,($M91*(1+'3- Datos generales'!$B$5)^(BB$3-'3- Datos generales'!$B$4))*(U91*((1+'3- Datos generales'!$B$11)^('5-Proyección inversiones'!BB$3-'3- Datos generales'!$B$4+'8 -Datos de referencia'!$B$25))),0)</f>
        <v>0</v>
      </c>
      <c r="BC91" s="20">
        <f>IF(V91&gt;0,($M91*(1+'3- Datos generales'!$B$5)^(BC$3-'3- Datos generales'!$B$4))*(V91*((1+'3- Datos generales'!$B$11)^('5-Proyección inversiones'!BC$3-'3- Datos generales'!$B$4+'8 -Datos de referencia'!$B$25))),0)</f>
        <v>0</v>
      </c>
      <c r="BD91" s="20">
        <f>IF(W91&gt;0,($M91*(1+'3- Datos generales'!$B$5)^(BD$3-'3- Datos generales'!$B$4))*(W91*((1+'3- Datos generales'!$B$11)^('5-Proyección inversiones'!BD$3-'3- Datos generales'!$B$4+'8 -Datos de referencia'!$B$25))),0)</f>
        <v>0</v>
      </c>
      <c r="BE91" s="20">
        <f>IF(X91&gt;0,($M91*(1+'3- Datos generales'!$B$5)^(BE$3-'3- Datos generales'!$B$4))*(X91*((1+'3- Datos generales'!$B$11)^('5-Proyección inversiones'!BE$3-'3- Datos generales'!$B$4+'8 -Datos de referencia'!$B$25))),0)</f>
        <v>0</v>
      </c>
      <c r="BF91" s="20">
        <f>IF(Y91&gt;0,($M91*(1+'3- Datos generales'!$B$5)^(BF$3-'3- Datos generales'!$B$4))*(Y91*((1+'3- Datos generales'!$B$11)^('5-Proyección inversiones'!BF$3-'3- Datos generales'!$B$4+'8 -Datos de referencia'!$B$25))),0)</f>
        <v>0</v>
      </c>
      <c r="BG91" s="155">
        <f>IF(Z91&gt;0,($M91*(1+'3- Datos generales'!$B$5)^(BG$3-'3- Datos generales'!$B$4))*(Z91*((1+'3- Datos generales'!$B$11)^('5-Proyección inversiones'!BG$3-'3- Datos generales'!$B$4+'8 -Datos de referencia'!$B$25))),0)</f>
        <v>0</v>
      </c>
      <c r="BH91" s="23">
        <f>IF(AA91&gt;0,($N91*(1+'3- Datos generales'!$B$5)^(BH$3-'3- Datos generales'!$B$4))*(AA91*((1+'3- Datos generales'!$B$11)^('5-Proyección inversiones'!BH$3-'3- Datos generales'!$B$4+'8 -Datos de referencia'!$B$25))),0)</f>
        <v>0</v>
      </c>
      <c r="BI91" s="20">
        <f>IF(AB91&gt;0,$N91*((1+'3- Datos generales'!$B$5)^(BI$3-'3- Datos generales'!$B$4))*(AB91*((1+'3- Datos generales'!$B$11)^('5-Proyección inversiones'!BI$3-'3- Datos generales'!$B$4+'8 -Datos de referencia'!$B$25))),0)</f>
        <v>0</v>
      </c>
      <c r="BJ91" s="20">
        <f>IF(AC91&gt;0,$N91*((1+'3- Datos generales'!$B$5)^(BJ$3-'3- Datos generales'!$B$4))*(AC91*((1+'3- Datos generales'!$B$11)^('5-Proyección inversiones'!BJ$3-'3- Datos generales'!$B$4+'8 -Datos de referencia'!$B$25))),0)</f>
        <v>0</v>
      </c>
      <c r="BK91" s="20">
        <f>IF(AD91&gt;0,$N91*((1+'3- Datos generales'!$B$5)^(BK$3-'3- Datos generales'!$B$4))*(AD91*((1+'3- Datos generales'!$B$11)^('5-Proyección inversiones'!BK$3-'3- Datos generales'!$B$4+'8 -Datos de referencia'!$B$25))),0)</f>
        <v>0</v>
      </c>
      <c r="BL91" s="20">
        <f>IF(AE91&gt;0,$N91*((1+'3- Datos generales'!$B$5)^(BL$3-'3- Datos generales'!$B$4))*(AE91*((1+'3- Datos generales'!$B$11)^('5-Proyección inversiones'!BL$3-'3- Datos generales'!$B$4+'8 -Datos de referencia'!$B$25))),0)</f>
        <v>0</v>
      </c>
      <c r="BM91" s="20">
        <f>IF(AF91&gt;0,$N91*((1+'3- Datos generales'!$B$5)^(BM$3-'3- Datos generales'!$B$4))*(AF91*((1+'3- Datos generales'!$B$11)^('5-Proyección inversiones'!BM$3-'3- Datos generales'!$B$4+'8 -Datos de referencia'!$B$25))),0)</f>
        <v>0</v>
      </c>
      <c r="BN91" s="20">
        <f>IF(AG91&gt;0,$N91*((1+'3- Datos generales'!$B$5)^(BN$3-'3- Datos generales'!$B$4))*(AG91*((1+'3- Datos generales'!$B$11)^('5-Proyección inversiones'!BN$3-'3- Datos generales'!$B$4+'8 -Datos de referencia'!$B$25))),0)</f>
        <v>0</v>
      </c>
      <c r="BO91" s="20">
        <f>IF(AH91&gt;0,$N91*((1+'3- Datos generales'!$B$5)^(BO$3-'3- Datos generales'!$B$4))*(AH91*((1+'3- Datos generales'!$B$11)^('5-Proyección inversiones'!BO$3-'3- Datos generales'!$B$4+'8 -Datos de referencia'!$B$25))),0)</f>
        <v>0</v>
      </c>
      <c r="BP91" s="20">
        <f>IF(AI91&gt;0,$N91*((1+'3- Datos generales'!$B$5)^(BP$3-'3- Datos generales'!$B$4))*(AI91*((1+'3- Datos generales'!$B$11)^('5-Proyección inversiones'!BP$3-'3- Datos generales'!$B$4+'8 -Datos de referencia'!$B$25))),0)</f>
        <v>0</v>
      </c>
      <c r="BQ91" s="20">
        <f>IF(AJ91&gt;0,$N91*((1+'3- Datos generales'!$B$5)^(BQ$3-'3- Datos generales'!$B$4))*(AJ91*((1+'3- Datos generales'!$B$11)^('5-Proyección inversiones'!BQ$3-'3- Datos generales'!$B$4+'8 -Datos de referencia'!$B$25))),0)</f>
        <v>0</v>
      </c>
      <c r="BR91" s="155">
        <f>IF(AK91&gt;0,$N91*((1+'3- Datos generales'!$B$5)^(BR$3-'3- Datos generales'!$B$4))*(AK91*((1+'3- Datos generales'!$B$11)^('5-Proyección inversiones'!BR$3-'3- Datos generales'!$B$4+'8 -Datos de referencia'!$B$25))),0)</f>
        <v>0</v>
      </c>
      <c r="BS91" s="23">
        <f>IF(AL91&gt;0,AL91*($O91*(1+'3- Datos generales'!$B$5)^(BH$3-'3- Datos generales'!$B$4)),0)</f>
        <v>0</v>
      </c>
      <c r="BT91" s="20">
        <f>IF(AM91&gt;0,AM91*($O91*(1+'3- Datos generales'!$B$5)^(BT$3-'3- Datos generales'!$B$4)),0)</f>
        <v>0</v>
      </c>
      <c r="BU91" s="20">
        <f>IF(AN91&gt;0,AN91*($O91*(1+'3- Datos generales'!$B$5)^(BU$3-'3- Datos generales'!$B$4)),0)</f>
        <v>0</v>
      </c>
      <c r="BV91" s="20">
        <f>IF(AO91&gt;0,AO91*($O91*(1+'3- Datos generales'!$B$5)^(BV$3-'3- Datos generales'!$B$4)),0)</f>
        <v>0</v>
      </c>
      <c r="BW91" s="20">
        <f>IF(AP91&gt;0,AP91*($O91*(1+'3- Datos generales'!$B$5)^(BW$3-'3- Datos generales'!$B$4)),0)</f>
        <v>0</v>
      </c>
      <c r="BX91" s="20">
        <f>IF(AQ91&gt;0,AQ91*($O91*(1+'3- Datos generales'!$B$5)^(BX$3-'3- Datos generales'!$B$4)),0)</f>
        <v>0</v>
      </c>
      <c r="BY91" s="20">
        <f>IF(AR91&gt;0,AR91*($O91*(1+'3- Datos generales'!$B$5)^(BY$3-'3- Datos generales'!$B$4)),0)</f>
        <v>0</v>
      </c>
      <c r="BZ91" s="20">
        <f>IF(AS91&gt;0,AS91*($O91*(1+'3- Datos generales'!$B$5)^(BZ$3-'3- Datos generales'!$B$4)),0)</f>
        <v>0</v>
      </c>
      <c r="CA91" s="20">
        <f>IF(AT91&gt;0,AT91*($O91*(1+'3- Datos generales'!$B$5)^(CA$3-'3- Datos generales'!$B$4)),0)</f>
        <v>0</v>
      </c>
      <c r="CB91" s="20">
        <f>IF(AU91&gt;0,AU91*($O91*(1+'3- Datos generales'!$B$5)^(CB$3-'3- Datos generales'!$B$4)),0)</f>
        <v>0</v>
      </c>
      <c r="CC91" s="155">
        <f>IF(AV91&gt;0,AV91*($O91*(1+'3- Datos generales'!$B$5)^(CC$3-'3- Datos generales'!$B$4)),0)</f>
        <v>0</v>
      </c>
    </row>
    <row r="92" spans="1:81" x14ac:dyDescent="0.25">
      <c r="A92" s="38"/>
      <c r="B92" s="14"/>
      <c r="C92" s="14">
        <f>'4-Registro de activos'!C92</f>
        <v>0</v>
      </c>
      <c r="D92" s="14">
        <f>'4-Registro de activos'!D92</f>
        <v>0</v>
      </c>
      <c r="E92" s="14">
        <f>'4-Registro de activos'!E92</f>
        <v>0</v>
      </c>
      <c r="F92" s="14">
        <f>'4-Registro de activos'!F92</f>
        <v>0</v>
      </c>
      <c r="G92" s="14">
        <f>'4-Registro de activos'!G92</f>
        <v>0</v>
      </c>
      <c r="H92" s="26">
        <f>'4-Registro de activos'!H92</f>
        <v>0</v>
      </c>
      <c r="I92" s="15" t="str">
        <f>'4-Registro de activos'!AV92</f>
        <v>n/a</v>
      </c>
      <c r="J92" s="14" t="str">
        <f>'4-Registro de activos'!AW92</f>
        <v>Bajo Riesgo</v>
      </c>
      <c r="K92" s="14" t="str">
        <f>'4-Registro de activos'!AX92</f>
        <v>n/a</v>
      </c>
      <c r="L92" s="14" t="str">
        <f>'4-Registro de activos'!AY92</f>
        <v>n/a</v>
      </c>
      <c r="M92" s="66">
        <f>IF('4-Registro de activos'!K92="Sistema no mejorado",AVERAGE('3- Datos generales'!$D$20:$D$21),0)</f>
        <v>0</v>
      </c>
      <c r="N92" s="20" t="str">
        <f>IF('4-Registro de activos'!K92="Sistema no mejorado",0,IF('4-Registro de activos'!I92="sin dato","n/a",IF('4-Registro de activos'!I92="otro","n/a",VLOOKUP('4-Registro de activos'!I92,'3- Datos generales'!$A$23:$D$24,4,0))))</f>
        <v>n/a</v>
      </c>
      <c r="O92" s="155" t="str">
        <f>IF('4-Registro de activos'!K92="Sistema no mejorado",0,IF('4-Registro de activos'!I92="sin dato","n/a",IF('4-Registro de activos'!I92="otro","n/a",VLOOKUP('4-Registro de activos'!I92,'3- Datos generales'!$A$26:$D$27,4,0))))</f>
        <v>n/a</v>
      </c>
      <c r="P92" s="22">
        <f>IF('4-Registro de activos'!$AY92="Nueva Construccion",ROUNDUP(('4-Registro de activos'!$G92*'3- Datos generales'!$B$12*(1+'3- Datos generales'!$B$11)^(P$3-'3- Datos generales'!$B$4)),0),0)</f>
        <v>0</v>
      </c>
      <c r="Q92" s="21">
        <f>IF('4-Registro de activos'!$AY92="Nueva Construccion",IF($P92&gt;0,0,ROUNDUP(('4-Registro de activos'!$G92*'3- Datos generales'!$B$12*(1+'3- Datos generales'!$B$11)^(Q$3-'3- Datos generales'!$B$4)),0)),0)</f>
        <v>0</v>
      </c>
      <c r="R92" s="21">
        <f>IF('4-Registro de activos'!$AY92="Nueva Construccion",IF($P92&gt;0,0,ROUNDUP(('4-Registro de activos'!$G92*'3- Datos generales'!$B$12*(1+'3- Datos generales'!$B$11)^(R$3-'3- Datos generales'!$B$4)),0)),0)</f>
        <v>0</v>
      </c>
      <c r="S92" s="21">
        <f>IF('4-Registro de activos'!$AY92="Nueva Construccion",IF($P92&gt;0,0,ROUNDUP(('4-Registro de activos'!$G92*'3- Datos generales'!$B$12*(1+'3- Datos generales'!$B$11)^(S$3-'3- Datos generales'!$B$4)),0)),0)</f>
        <v>0</v>
      </c>
      <c r="T92" s="21">
        <f>IF('4-Registro de activos'!$AY92="Nueva Construccion",IF($P92&gt;0,0,ROUNDUP(('4-Registro de activos'!$G92*'3- Datos generales'!$B$12*(1+'3- Datos generales'!$B$11)^(T$3-'3- Datos generales'!$B$4)),0)),0)</f>
        <v>0</v>
      </c>
      <c r="U92" s="21">
        <f>IF('4-Registro de activos'!$AY92="Nueva Construccion",IF($P92&gt;0,0,ROUNDUP(('4-Registro de activos'!$G92*'3- Datos generales'!$B$12*(1+'3- Datos generales'!$B$11)^(U$3-'3- Datos generales'!$B$4)),0)),0)</f>
        <v>0</v>
      </c>
      <c r="V92" s="21">
        <f>IF('4-Registro de activos'!$AY92="Nueva Construccion",IF($P92&gt;0,0,ROUNDUP(('4-Registro de activos'!$G92*'3- Datos generales'!$B$12*(1+'3- Datos generales'!$B$11)^(V$3-'3- Datos generales'!$B$4)),0)),0)</f>
        <v>0</v>
      </c>
      <c r="W92" s="21">
        <f>IF('4-Registro de activos'!$AY92="Nueva Construccion",IF($P92&gt;0,0,ROUNDUP(('4-Registro de activos'!$G92*'3- Datos generales'!$B$12*(1+'3- Datos generales'!$B$11)^(W$3-'3- Datos generales'!$B$4)),0)),0)</f>
        <v>0</v>
      </c>
      <c r="X92" s="21">
        <f>IF('4-Registro de activos'!$AY92="Nueva Construccion",IF($P92&gt;0,0,ROUNDUP(('4-Registro de activos'!$G92*'3- Datos generales'!$B$12*(1+'3- Datos generales'!$B$11)^(X$3-'3- Datos generales'!$B$4)),0)),0)</f>
        <v>0</v>
      </c>
      <c r="Y92" s="21">
        <f>IF('4-Registro de activos'!$AY92="Nueva Construccion",IF($P92&gt;0,0,ROUNDUP(('4-Registro de activos'!$G92*'3- Datos generales'!$B$12*(1+'3- Datos generales'!$B$11)^(Y$3-'3- Datos generales'!$B$4)),0)),0)</f>
        <v>0</v>
      </c>
      <c r="Z92" s="159">
        <f>IF('4-Registro de activos'!$AY92="Nueva Construccion",IF($P92&gt;0,0,ROUNDUP(('4-Registro de activos'!$G92*'3- Datos generales'!$B$12*(1+'3- Datos generales'!$B$11)^(Z$3-'3- Datos generales'!$B$4)),0)),0)</f>
        <v>0</v>
      </c>
      <c r="AA92" s="22">
        <f>IF('4-Registro de activos'!$AV92&lt;=(AA$3-'3- Datos generales'!$B$4),ROUNDUP(('4-Registro de activos'!$G92*'3- Datos generales'!$B$12*(1+'3- Datos generales'!$B$11)^(AA$3-'3- Datos generales'!$B$4)),0),0)</f>
        <v>0</v>
      </c>
      <c r="AB92" s="21">
        <f>IF('4-Registro de activos'!$AV92=(AB$3-'3- Datos generales'!$B$4),ROUNDUP(('4-Registro de activos'!$G92*'3- Datos generales'!$B$12*(1+'3- Datos generales'!$B$11)^(AB$3-'3- Datos generales'!$B$4)),0),0)</f>
        <v>0</v>
      </c>
      <c r="AC92" s="21">
        <f>IF('4-Registro de activos'!$AV92=(AC$3-'3- Datos generales'!$B$4),ROUNDUP(('4-Registro de activos'!$G92*'3- Datos generales'!$B$12*(1+'3- Datos generales'!$B$11)^(AC$3-'3- Datos generales'!$B$4)),0),0)</f>
        <v>0</v>
      </c>
      <c r="AD92" s="21">
        <f>IF('4-Registro de activos'!$AV92=(AD$3-'3- Datos generales'!$B$4),ROUNDUP(('4-Registro de activos'!$G92*'3- Datos generales'!$B$12*(1+'3- Datos generales'!$B$11)^(AD$3-'3- Datos generales'!$B$4)),0),0)</f>
        <v>0</v>
      </c>
      <c r="AE92" s="21">
        <f>IF('4-Registro de activos'!$AV92=(AE$3-'3- Datos generales'!$B$4),ROUNDUP(('4-Registro de activos'!$G92*'3- Datos generales'!$B$12*(1+'3- Datos generales'!$B$11)^(AE$3-'3- Datos generales'!$B$4)),0),0)</f>
        <v>0</v>
      </c>
      <c r="AF92" s="21">
        <f>IF('4-Registro de activos'!$AV92=(AF$3-'3- Datos generales'!$B$4),ROUNDUP(('4-Registro de activos'!$G92*'3- Datos generales'!$B$12*(1+'3- Datos generales'!$B$11)^(AF$3-'3- Datos generales'!$B$4)),0),0)</f>
        <v>0</v>
      </c>
      <c r="AG92" s="21">
        <f>IF('4-Registro de activos'!$AV92=(AG$3-'3- Datos generales'!$B$4),ROUNDUP(('4-Registro de activos'!$G92*'3- Datos generales'!$B$12*(1+'3- Datos generales'!$B$11)^(AG$3-'3- Datos generales'!$B$4)),0),0)</f>
        <v>0</v>
      </c>
      <c r="AH92" s="21">
        <f>IF('4-Registro de activos'!$AV92=(AH$3-'3- Datos generales'!$B$4),ROUNDUP(('4-Registro de activos'!$G92*'3- Datos generales'!$B$12*(1+'3- Datos generales'!$B$11)^(AH$3-'3- Datos generales'!$B$4)),0),0)</f>
        <v>0</v>
      </c>
      <c r="AI92" s="21">
        <f>IF('4-Registro de activos'!$AV92=(AI$3-'3- Datos generales'!$B$4),ROUNDUP(('4-Registro de activos'!$G92*'3- Datos generales'!$B$12*(1+'3- Datos generales'!$B$11)^(AI$3-'3- Datos generales'!$B$4)),0),0)</f>
        <v>0</v>
      </c>
      <c r="AJ92" s="21">
        <f>IF('4-Registro de activos'!$AV92=(AJ$3-'3- Datos generales'!$B$4),ROUNDUP(('4-Registro de activos'!$G92*'3- Datos generales'!$B$12*(1+'3- Datos generales'!$B$11)^(AJ$3-'3- Datos generales'!$B$4)),0),0)</f>
        <v>0</v>
      </c>
      <c r="AK92" s="159">
        <f>IF('4-Registro de activos'!$AV92=(AK$3-'3- Datos generales'!$B$4),ROUNDUP(('4-Registro de activos'!$G92*'3- Datos generales'!$B$12*(1+'3- Datos generales'!$B$11)^(AK$3-'3- Datos generales'!$B$4)),0),0)</f>
        <v>0</v>
      </c>
      <c r="AL92" s="22">
        <f>IF('4-Registro de activos'!$AV92&lt;=(AL$3-'3- Datos generales'!$B$4),ROUNDUP((('4-Registro de activos'!$H92*'3- Datos generales'!$B$12)*((1+'3- Datos generales'!$B$11)^(AL$3-'3- Datos generales'!$B$4+'8 -Datos de referencia'!$B$25))),0),0)</f>
        <v>0</v>
      </c>
      <c r="AM92" s="21">
        <f>IF('4-Registro de activos'!$AV92=(AM$3-'3- Datos generales'!$B$4),ROUNDUP((('4-Registro de activos'!$H92*'3- Datos generales'!$B$12)*((1+'3- Datos generales'!$B$11)^(AM$3-'3- Datos generales'!$B$4+'8 -Datos de referencia'!$B$25))),0),0)</f>
        <v>0</v>
      </c>
      <c r="AN92" s="21">
        <f>IF('4-Registro de activos'!$AV92=(AN$3-'3- Datos generales'!$B$4),ROUNDUP((('4-Registro de activos'!$H92*'3- Datos generales'!$B$12)*((1+'3- Datos generales'!$B$11)^(AN$3-'3- Datos generales'!$B$4+'8 -Datos de referencia'!$B$25))),0),0)</f>
        <v>0</v>
      </c>
      <c r="AO92" s="21">
        <f>IF('4-Registro de activos'!$AV92=(AO$3-'3- Datos generales'!$B$4),ROUNDUP((('4-Registro de activos'!$H92*'3- Datos generales'!$B$12)*((1+'3- Datos generales'!$B$11)^(AO$3-'3- Datos generales'!$B$4+'8 -Datos de referencia'!$B$25))),0),0)</f>
        <v>0</v>
      </c>
      <c r="AP92" s="21">
        <f>IF('4-Registro de activos'!$AV92=(AP$3-'3- Datos generales'!$B$4),ROUNDUP((('4-Registro de activos'!$H92*'3- Datos generales'!$B$12)*((1+'3- Datos generales'!$B$11)^(AP$3-'3- Datos generales'!$B$4+'8 -Datos de referencia'!$B$25))),0),0)</f>
        <v>0</v>
      </c>
      <c r="AQ92" s="21">
        <f>IF('4-Registro de activos'!$AV92=(AQ$3-'3- Datos generales'!$B$4),ROUNDUP((('4-Registro de activos'!$H92*'3- Datos generales'!$B$12)*((1+'3- Datos generales'!$B$11)^(AQ$3-'3- Datos generales'!$B$4+'8 -Datos de referencia'!$B$25))),0),0)</f>
        <v>0</v>
      </c>
      <c r="AR92" s="21">
        <f>IF('4-Registro de activos'!$AV92=(AR$3-'3- Datos generales'!$B$4),ROUNDUP((('4-Registro de activos'!$H92*'3- Datos generales'!$B$12)*((1+'3- Datos generales'!$B$11)^(AR$3-'3- Datos generales'!$B$4+'8 -Datos de referencia'!$B$25))),0),0)</f>
        <v>0</v>
      </c>
      <c r="AS92" s="21">
        <f>IF('4-Registro de activos'!$AV92=(AS$3-'3- Datos generales'!$B$4),ROUNDUP((('4-Registro de activos'!$H92*'3- Datos generales'!$B$12)*((1+'3- Datos generales'!$B$11)^(AS$3-'3- Datos generales'!$B$4+'8 -Datos de referencia'!$B$25))),0),0)</f>
        <v>0</v>
      </c>
      <c r="AT92" s="21">
        <f>IF('4-Registro de activos'!$AV92=(AT$3-'3- Datos generales'!$B$4),ROUNDUP((('4-Registro de activos'!$H92*'3- Datos generales'!$B$12)*((1+'3- Datos generales'!$B$11)^(AT$3-'3- Datos generales'!$B$4+'8 -Datos de referencia'!$B$25))),0),0)</f>
        <v>0</v>
      </c>
      <c r="AU92" s="21">
        <f>IF('4-Registro de activos'!$AV92=(AU$3-'3- Datos generales'!$B$4),ROUNDUP((('4-Registro de activos'!$H92*'3- Datos generales'!$B$12)*((1+'3- Datos generales'!$B$11)^(AU$3-'3- Datos generales'!$B$4+'8 -Datos de referencia'!$B$25))),0),0)</f>
        <v>0</v>
      </c>
      <c r="AV92" s="159">
        <f>IF('4-Registro de activos'!$AV92=(AV$3-'3- Datos generales'!$B$4),ROUNDUP((('4-Registro de activos'!$H92*'3- Datos generales'!$B$12)*((1+'3- Datos generales'!$B$11)^(AV$3-'3- Datos generales'!$B$4+'8 -Datos de referencia'!$B$25))),0),0)</f>
        <v>0</v>
      </c>
      <c r="AW92" s="23">
        <f>IF(P92&gt;0,($M92*(1+'3- Datos generales'!$B$5)^('5-Proyección inversiones'!AW$3-'3- Datos generales'!$B$4))*(P92*((1+'3- Datos generales'!$B$11)^(AW$3-'3- Datos generales'!$B$4+'8 -Datos de referencia'!$B$25))),0)</f>
        <v>0</v>
      </c>
      <c r="AX92" s="20">
        <f>IF(Q92&gt;0,($M92*(1+'3- Datos generales'!$B$5)^(AX$3-'3- Datos generales'!$B$4))*(Q92*((1+'3- Datos generales'!$B$11)^('5-Proyección inversiones'!AX$3-'3- Datos generales'!$B$4+'8 -Datos de referencia'!$B$25))),0)</f>
        <v>0</v>
      </c>
      <c r="AY92" s="20">
        <f>IF(R92&gt;0,($M92*(1+'3- Datos generales'!$B$5)^(AY$3-'3- Datos generales'!$B$4))*(R92*((1+'3- Datos generales'!$B$11)^('5-Proyección inversiones'!AY$3-'3- Datos generales'!$B$4+'8 -Datos de referencia'!$B$25))),0)</f>
        <v>0</v>
      </c>
      <c r="AZ92" s="20">
        <f>IF(S92&gt;0,($M92*(1+'3- Datos generales'!$B$5)^(AZ$3-'3- Datos generales'!$B$4))*(S92*((1+'3- Datos generales'!$B$11)^('5-Proyección inversiones'!AZ$3-'3- Datos generales'!$B$4+'8 -Datos de referencia'!$B$25))),0)</f>
        <v>0</v>
      </c>
      <c r="BA92" s="20">
        <f>IF(T92&gt;0,($M92*(1+'3- Datos generales'!$B$5)^(BA$3-'3- Datos generales'!$B$4))*(T92*((1+'3- Datos generales'!$B$11)^('5-Proyección inversiones'!BA$3-'3- Datos generales'!$B$4+'8 -Datos de referencia'!$B$25))),0)</f>
        <v>0</v>
      </c>
      <c r="BB92" s="20">
        <f>IF(U92&gt;0,($M92*(1+'3- Datos generales'!$B$5)^(BB$3-'3- Datos generales'!$B$4))*(U92*((1+'3- Datos generales'!$B$11)^('5-Proyección inversiones'!BB$3-'3- Datos generales'!$B$4+'8 -Datos de referencia'!$B$25))),0)</f>
        <v>0</v>
      </c>
      <c r="BC92" s="20">
        <f>IF(V92&gt;0,($M92*(1+'3- Datos generales'!$B$5)^(BC$3-'3- Datos generales'!$B$4))*(V92*((1+'3- Datos generales'!$B$11)^('5-Proyección inversiones'!BC$3-'3- Datos generales'!$B$4+'8 -Datos de referencia'!$B$25))),0)</f>
        <v>0</v>
      </c>
      <c r="BD92" s="20">
        <f>IF(W92&gt;0,($M92*(1+'3- Datos generales'!$B$5)^(BD$3-'3- Datos generales'!$B$4))*(W92*((1+'3- Datos generales'!$B$11)^('5-Proyección inversiones'!BD$3-'3- Datos generales'!$B$4+'8 -Datos de referencia'!$B$25))),0)</f>
        <v>0</v>
      </c>
      <c r="BE92" s="20">
        <f>IF(X92&gt;0,($M92*(1+'3- Datos generales'!$B$5)^(BE$3-'3- Datos generales'!$B$4))*(X92*((1+'3- Datos generales'!$B$11)^('5-Proyección inversiones'!BE$3-'3- Datos generales'!$B$4+'8 -Datos de referencia'!$B$25))),0)</f>
        <v>0</v>
      </c>
      <c r="BF92" s="20">
        <f>IF(Y92&gt;0,($M92*(1+'3- Datos generales'!$B$5)^(BF$3-'3- Datos generales'!$B$4))*(Y92*((1+'3- Datos generales'!$B$11)^('5-Proyección inversiones'!BF$3-'3- Datos generales'!$B$4+'8 -Datos de referencia'!$B$25))),0)</f>
        <v>0</v>
      </c>
      <c r="BG92" s="155">
        <f>IF(Z92&gt;0,($M92*(1+'3- Datos generales'!$B$5)^(BG$3-'3- Datos generales'!$B$4))*(Z92*((1+'3- Datos generales'!$B$11)^('5-Proyección inversiones'!BG$3-'3- Datos generales'!$B$4+'8 -Datos de referencia'!$B$25))),0)</f>
        <v>0</v>
      </c>
      <c r="BH92" s="23">
        <f>IF(AA92&gt;0,($N92*(1+'3- Datos generales'!$B$5)^(BH$3-'3- Datos generales'!$B$4))*(AA92*((1+'3- Datos generales'!$B$11)^('5-Proyección inversiones'!BH$3-'3- Datos generales'!$B$4+'8 -Datos de referencia'!$B$25))),0)</f>
        <v>0</v>
      </c>
      <c r="BI92" s="20">
        <f>IF(AB92&gt;0,$N92*((1+'3- Datos generales'!$B$5)^(BI$3-'3- Datos generales'!$B$4))*(AB92*((1+'3- Datos generales'!$B$11)^('5-Proyección inversiones'!BI$3-'3- Datos generales'!$B$4+'8 -Datos de referencia'!$B$25))),0)</f>
        <v>0</v>
      </c>
      <c r="BJ92" s="20">
        <f>IF(AC92&gt;0,$N92*((1+'3- Datos generales'!$B$5)^(BJ$3-'3- Datos generales'!$B$4))*(AC92*((1+'3- Datos generales'!$B$11)^('5-Proyección inversiones'!BJ$3-'3- Datos generales'!$B$4+'8 -Datos de referencia'!$B$25))),0)</f>
        <v>0</v>
      </c>
      <c r="BK92" s="20">
        <f>IF(AD92&gt;0,$N92*((1+'3- Datos generales'!$B$5)^(BK$3-'3- Datos generales'!$B$4))*(AD92*((1+'3- Datos generales'!$B$11)^('5-Proyección inversiones'!BK$3-'3- Datos generales'!$B$4+'8 -Datos de referencia'!$B$25))),0)</f>
        <v>0</v>
      </c>
      <c r="BL92" s="20">
        <f>IF(AE92&gt;0,$N92*((1+'3- Datos generales'!$B$5)^(BL$3-'3- Datos generales'!$B$4))*(AE92*((1+'3- Datos generales'!$B$11)^('5-Proyección inversiones'!BL$3-'3- Datos generales'!$B$4+'8 -Datos de referencia'!$B$25))),0)</f>
        <v>0</v>
      </c>
      <c r="BM92" s="20">
        <f>IF(AF92&gt;0,$N92*((1+'3- Datos generales'!$B$5)^(BM$3-'3- Datos generales'!$B$4))*(AF92*((1+'3- Datos generales'!$B$11)^('5-Proyección inversiones'!BM$3-'3- Datos generales'!$B$4+'8 -Datos de referencia'!$B$25))),0)</f>
        <v>0</v>
      </c>
      <c r="BN92" s="20">
        <f>IF(AG92&gt;0,$N92*((1+'3- Datos generales'!$B$5)^(BN$3-'3- Datos generales'!$B$4))*(AG92*((1+'3- Datos generales'!$B$11)^('5-Proyección inversiones'!BN$3-'3- Datos generales'!$B$4+'8 -Datos de referencia'!$B$25))),0)</f>
        <v>0</v>
      </c>
      <c r="BO92" s="20">
        <f>IF(AH92&gt;0,$N92*((1+'3- Datos generales'!$B$5)^(BO$3-'3- Datos generales'!$B$4))*(AH92*((1+'3- Datos generales'!$B$11)^('5-Proyección inversiones'!BO$3-'3- Datos generales'!$B$4+'8 -Datos de referencia'!$B$25))),0)</f>
        <v>0</v>
      </c>
      <c r="BP92" s="20">
        <f>IF(AI92&gt;0,$N92*((1+'3- Datos generales'!$B$5)^(BP$3-'3- Datos generales'!$B$4))*(AI92*((1+'3- Datos generales'!$B$11)^('5-Proyección inversiones'!BP$3-'3- Datos generales'!$B$4+'8 -Datos de referencia'!$B$25))),0)</f>
        <v>0</v>
      </c>
      <c r="BQ92" s="20">
        <f>IF(AJ92&gt;0,$N92*((1+'3- Datos generales'!$B$5)^(BQ$3-'3- Datos generales'!$B$4))*(AJ92*((1+'3- Datos generales'!$B$11)^('5-Proyección inversiones'!BQ$3-'3- Datos generales'!$B$4+'8 -Datos de referencia'!$B$25))),0)</f>
        <v>0</v>
      </c>
      <c r="BR92" s="155">
        <f>IF(AK92&gt;0,$N92*((1+'3- Datos generales'!$B$5)^(BR$3-'3- Datos generales'!$B$4))*(AK92*((1+'3- Datos generales'!$B$11)^('5-Proyección inversiones'!BR$3-'3- Datos generales'!$B$4+'8 -Datos de referencia'!$B$25))),0)</f>
        <v>0</v>
      </c>
      <c r="BS92" s="23">
        <f>IF(AL92&gt;0,AL92*($O92*(1+'3- Datos generales'!$B$5)^(BH$3-'3- Datos generales'!$B$4)),0)</f>
        <v>0</v>
      </c>
      <c r="BT92" s="20">
        <f>IF(AM92&gt;0,AM92*($O92*(1+'3- Datos generales'!$B$5)^(BT$3-'3- Datos generales'!$B$4)),0)</f>
        <v>0</v>
      </c>
      <c r="BU92" s="20">
        <f>IF(AN92&gt;0,AN92*($O92*(1+'3- Datos generales'!$B$5)^(BU$3-'3- Datos generales'!$B$4)),0)</f>
        <v>0</v>
      </c>
      <c r="BV92" s="20">
        <f>IF(AO92&gt;0,AO92*($O92*(1+'3- Datos generales'!$B$5)^(BV$3-'3- Datos generales'!$B$4)),0)</f>
        <v>0</v>
      </c>
      <c r="BW92" s="20">
        <f>IF(AP92&gt;0,AP92*($O92*(1+'3- Datos generales'!$B$5)^(BW$3-'3- Datos generales'!$B$4)),0)</f>
        <v>0</v>
      </c>
      <c r="BX92" s="20">
        <f>IF(AQ92&gt;0,AQ92*($O92*(1+'3- Datos generales'!$B$5)^(BX$3-'3- Datos generales'!$B$4)),0)</f>
        <v>0</v>
      </c>
      <c r="BY92" s="20">
        <f>IF(AR92&gt;0,AR92*($O92*(1+'3- Datos generales'!$B$5)^(BY$3-'3- Datos generales'!$B$4)),0)</f>
        <v>0</v>
      </c>
      <c r="BZ92" s="20">
        <f>IF(AS92&gt;0,AS92*($O92*(1+'3- Datos generales'!$B$5)^(BZ$3-'3- Datos generales'!$B$4)),0)</f>
        <v>0</v>
      </c>
      <c r="CA92" s="20">
        <f>IF(AT92&gt;0,AT92*($O92*(1+'3- Datos generales'!$B$5)^(CA$3-'3- Datos generales'!$B$4)),0)</f>
        <v>0</v>
      </c>
      <c r="CB92" s="20">
        <f>IF(AU92&gt;0,AU92*($O92*(1+'3- Datos generales'!$B$5)^(CB$3-'3- Datos generales'!$B$4)),0)</f>
        <v>0</v>
      </c>
      <c r="CC92" s="155">
        <f>IF(AV92&gt;0,AV92*($O92*(1+'3- Datos generales'!$B$5)^(CC$3-'3- Datos generales'!$B$4)),0)</f>
        <v>0</v>
      </c>
    </row>
    <row r="93" spans="1:81" x14ac:dyDescent="0.25">
      <c r="A93" s="38"/>
      <c r="B93" s="14"/>
      <c r="C93" s="14">
        <f>'4-Registro de activos'!C93</f>
        <v>0</v>
      </c>
      <c r="D93" s="14">
        <f>'4-Registro de activos'!D93</f>
        <v>0</v>
      </c>
      <c r="E93" s="14">
        <f>'4-Registro de activos'!E93</f>
        <v>0</v>
      </c>
      <c r="F93" s="14">
        <f>'4-Registro de activos'!F93</f>
        <v>0</v>
      </c>
      <c r="G93" s="14">
        <f>'4-Registro de activos'!G93</f>
        <v>0</v>
      </c>
      <c r="H93" s="26">
        <f>'4-Registro de activos'!H93</f>
        <v>0</v>
      </c>
      <c r="I93" s="15" t="str">
        <f>'4-Registro de activos'!AV93</f>
        <v>n/a</v>
      </c>
      <c r="J93" s="14" t="str">
        <f>'4-Registro de activos'!AW93</f>
        <v>Bajo Riesgo</v>
      </c>
      <c r="K93" s="14" t="str">
        <f>'4-Registro de activos'!AX93</f>
        <v>n/a</v>
      </c>
      <c r="L93" s="14" t="str">
        <f>'4-Registro de activos'!AY93</f>
        <v>n/a</v>
      </c>
      <c r="M93" s="66">
        <f>IF('4-Registro de activos'!K93="Sistema no mejorado",AVERAGE('3- Datos generales'!$D$20:$D$21),0)</f>
        <v>0</v>
      </c>
      <c r="N93" s="20" t="str">
        <f>IF('4-Registro de activos'!K93="Sistema no mejorado",0,IF('4-Registro de activos'!I93="sin dato","n/a",IF('4-Registro de activos'!I93="otro","n/a",VLOOKUP('4-Registro de activos'!I93,'3- Datos generales'!$A$23:$D$24,4,0))))</f>
        <v>n/a</v>
      </c>
      <c r="O93" s="155" t="str">
        <f>IF('4-Registro de activos'!K93="Sistema no mejorado",0,IF('4-Registro de activos'!I93="sin dato","n/a",IF('4-Registro de activos'!I93="otro","n/a",VLOOKUP('4-Registro de activos'!I93,'3- Datos generales'!$A$26:$D$27,4,0))))</f>
        <v>n/a</v>
      </c>
      <c r="P93" s="22">
        <f>IF('4-Registro de activos'!$AY93="Nueva Construccion",ROUNDUP(('4-Registro de activos'!$G93*'3- Datos generales'!$B$12*(1+'3- Datos generales'!$B$11)^(P$3-'3- Datos generales'!$B$4)),0),0)</f>
        <v>0</v>
      </c>
      <c r="Q93" s="21">
        <f>IF('4-Registro de activos'!$AY93="Nueva Construccion",IF($P93&gt;0,0,ROUNDUP(('4-Registro de activos'!$G93*'3- Datos generales'!$B$12*(1+'3- Datos generales'!$B$11)^(Q$3-'3- Datos generales'!$B$4)),0)),0)</f>
        <v>0</v>
      </c>
      <c r="R93" s="21">
        <f>IF('4-Registro de activos'!$AY93="Nueva Construccion",IF($P93&gt;0,0,ROUNDUP(('4-Registro de activos'!$G93*'3- Datos generales'!$B$12*(1+'3- Datos generales'!$B$11)^(R$3-'3- Datos generales'!$B$4)),0)),0)</f>
        <v>0</v>
      </c>
      <c r="S93" s="21">
        <f>IF('4-Registro de activos'!$AY93="Nueva Construccion",IF($P93&gt;0,0,ROUNDUP(('4-Registro de activos'!$G93*'3- Datos generales'!$B$12*(1+'3- Datos generales'!$B$11)^(S$3-'3- Datos generales'!$B$4)),0)),0)</f>
        <v>0</v>
      </c>
      <c r="T93" s="21">
        <f>IF('4-Registro de activos'!$AY93="Nueva Construccion",IF($P93&gt;0,0,ROUNDUP(('4-Registro de activos'!$G93*'3- Datos generales'!$B$12*(1+'3- Datos generales'!$B$11)^(T$3-'3- Datos generales'!$B$4)),0)),0)</f>
        <v>0</v>
      </c>
      <c r="U93" s="21">
        <f>IF('4-Registro de activos'!$AY93="Nueva Construccion",IF($P93&gt;0,0,ROUNDUP(('4-Registro de activos'!$G93*'3- Datos generales'!$B$12*(1+'3- Datos generales'!$B$11)^(U$3-'3- Datos generales'!$B$4)),0)),0)</f>
        <v>0</v>
      </c>
      <c r="V93" s="21">
        <f>IF('4-Registro de activos'!$AY93="Nueva Construccion",IF($P93&gt;0,0,ROUNDUP(('4-Registro de activos'!$G93*'3- Datos generales'!$B$12*(1+'3- Datos generales'!$B$11)^(V$3-'3- Datos generales'!$B$4)),0)),0)</f>
        <v>0</v>
      </c>
      <c r="W93" s="21">
        <f>IF('4-Registro de activos'!$AY93="Nueva Construccion",IF($P93&gt;0,0,ROUNDUP(('4-Registro de activos'!$G93*'3- Datos generales'!$B$12*(1+'3- Datos generales'!$B$11)^(W$3-'3- Datos generales'!$B$4)),0)),0)</f>
        <v>0</v>
      </c>
      <c r="X93" s="21">
        <f>IF('4-Registro de activos'!$AY93="Nueva Construccion",IF($P93&gt;0,0,ROUNDUP(('4-Registro de activos'!$G93*'3- Datos generales'!$B$12*(1+'3- Datos generales'!$B$11)^(X$3-'3- Datos generales'!$B$4)),0)),0)</f>
        <v>0</v>
      </c>
      <c r="Y93" s="21">
        <f>IF('4-Registro de activos'!$AY93="Nueva Construccion",IF($P93&gt;0,0,ROUNDUP(('4-Registro de activos'!$G93*'3- Datos generales'!$B$12*(1+'3- Datos generales'!$B$11)^(Y$3-'3- Datos generales'!$B$4)),0)),0)</f>
        <v>0</v>
      </c>
      <c r="Z93" s="159">
        <f>IF('4-Registro de activos'!$AY93="Nueva Construccion",IF($P93&gt;0,0,ROUNDUP(('4-Registro de activos'!$G93*'3- Datos generales'!$B$12*(1+'3- Datos generales'!$B$11)^(Z$3-'3- Datos generales'!$B$4)),0)),0)</f>
        <v>0</v>
      </c>
      <c r="AA93" s="22">
        <f>IF('4-Registro de activos'!$AV93&lt;=(AA$3-'3- Datos generales'!$B$4),ROUNDUP(('4-Registro de activos'!$G93*'3- Datos generales'!$B$12*(1+'3- Datos generales'!$B$11)^(AA$3-'3- Datos generales'!$B$4)),0),0)</f>
        <v>0</v>
      </c>
      <c r="AB93" s="21">
        <f>IF('4-Registro de activos'!$AV93=(AB$3-'3- Datos generales'!$B$4),ROUNDUP(('4-Registro de activos'!$G93*'3- Datos generales'!$B$12*(1+'3- Datos generales'!$B$11)^(AB$3-'3- Datos generales'!$B$4)),0),0)</f>
        <v>0</v>
      </c>
      <c r="AC93" s="21">
        <f>IF('4-Registro de activos'!$AV93=(AC$3-'3- Datos generales'!$B$4),ROUNDUP(('4-Registro de activos'!$G93*'3- Datos generales'!$B$12*(1+'3- Datos generales'!$B$11)^(AC$3-'3- Datos generales'!$B$4)),0),0)</f>
        <v>0</v>
      </c>
      <c r="AD93" s="21">
        <f>IF('4-Registro de activos'!$AV93=(AD$3-'3- Datos generales'!$B$4),ROUNDUP(('4-Registro de activos'!$G93*'3- Datos generales'!$B$12*(1+'3- Datos generales'!$B$11)^(AD$3-'3- Datos generales'!$B$4)),0),0)</f>
        <v>0</v>
      </c>
      <c r="AE93" s="21">
        <f>IF('4-Registro de activos'!$AV93=(AE$3-'3- Datos generales'!$B$4),ROUNDUP(('4-Registro de activos'!$G93*'3- Datos generales'!$B$12*(1+'3- Datos generales'!$B$11)^(AE$3-'3- Datos generales'!$B$4)),0),0)</f>
        <v>0</v>
      </c>
      <c r="AF93" s="21">
        <f>IF('4-Registro de activos'!$AV93=(AF$3-'3- Datos generales'!$B$4),ROUNDUP(('4-Registro de activos'!$G93*'3- Datos generales'!$B$12*(1+'3- Datos generales'!$B$11)^(AF$3-'3- Datos generales'!$B$4)),0),0)</f>
        <v>0</v>
      </c>
      <c r="AG93" s="21">
        <f>IF('4-Registro de activos'!$AV93=(AG$3-'3- Datos generales'!$B$4),ROUNDUP(('4-Registro de activos'!$G93*'3- Datos generales'!$B$12*(1+'3- Datos generales'!$B$11)^(AG$3-'3- Datos generales'!$B$4)),0),0)</f>
        <v>0</v>
      </c>
      <c r="AH93" s="21">
        <f>IF('4-Registro de activos'!$AV93=(AH$3-'3- Datos generales'!$B$4),ROUNDUP(('4-Registro de activos'!$G93*'3- Datos generales'!$B$12*(1+'3- Datos generales'!$B$11)^(AH$3-'3- Datos generales'!$B$4)),0),0)</f>
        <v>0</v>
      </c>
      <c r="AI93" s="21">
        <f>IF('4-Registro de activos'!$AV93=(AI$3-'3- Datos generales'!$B$4),ROUNDUP(('4-Registro de activos'!$G93*'3- Datos generales'!$B$12*(1+'3- Datos generales'!$B$11)^(AI$3-'3- Datos generales'!$B$4)),0),0)</f>
        <v>0</v>
      </c>
      <c r="AJ93" s="21">
        <f>IF('4-Registro de activos'!$AV93=(AJ$3-'3- Datos generales'!$B$4),ROUNDUP(('4-Registro de activos'!$G93*'3- Datos generales'!$B$12*(1+'3- Datos generales'!$B$11)^(AJ$3-'3- Datos generales'!$B$4)),0),0)</f>
        <v>0</v>
      </c>
      <c r="AK93" s="159">
        <f>IF('4-Registro de activos'!$AV93=(AK$3-'3- Datos generales'!$B$4),ROUNDUP(('4-Registro de activos'!$G93*'3- Datos generales'!$B$12*(1+'3- Datos generales'!$B$11)^(AK$3-'3- Datos generales'!$B$4)),0),0)</f>
        <v>0</v>
      </c>
      <c r="AL93" s="22">
        <f>IF('4-Registro de activos'!$AV93&lt;=(AL$3-'3- Datos generales'!$B$4),ROUNDUP((('4-Registro de activos'!$H93*'3- Datos generales'!$B$12)*((1+'3- Datos generales'!$B$11)^(AL$3-'3- Datos generales'!$B$4+'8 -Datos de referencia'!$B$25))),0),0)</f>
        <v>0</v>
      </c>
      <c r="AM93" s="21">
        <f>IF('4-Registro de activos'!$AV93=(AM$3-'3- Datos generales'!$B$4),ROUNDUP((('4-Registro de activos'!$H93*'3- Datos generales'!$B$12)*((1+'3- Datos generales'!$B$11)^(AM$3-'3- Datos generales'!$B$4+'8 -Datos de referencia'!$B$25))),0),0)</f>
        <v>0</v>
      </c>
      <c r="AN93" s="21">
        <f>IF('4-Registro de activos'!$AV93=(AN$3-'3- Datos generales'!$B$4),ROUNDUP((('4-Registro de activos'!$H93*'3- Datos generales'!$B$12)*((1+'3- Datos generales'!$B$11)^(AN$3-'3- Datos generales'!$B$4+'8 -Datos de referencia'!$B$25))),0),0)</f>
        <v>0</v>
      </c>
      <c r="AO93" s="21">
        <f>IF('4-Registro de activos'!$AV93=(AO$3-'3- Datos generales'!$B$4),ROUNDUP((('4-Registro de activos'!$H93*'3- Datos generales'!$B$12)*((1+'3- Datos generales'!$B$11)^(AO$3-'3- Datos generales'!$B$4+'8 -Datos de referencia'!$B$25))),0),0)</f>
        <v>0</v>
      </c>
      <c r="AP93" s="21">
        <f>IF('4-Registro de activos'!$AV93=(AP$3-'3- Datos generales'!$B$4),ROUNDUP((('4-Registro de activos'!$H93*'3- Datos generales'!$B$12)*((1+'3- Datos generales'!$B$11)^(AP$3-'3- Datos generales'!$B$4+'8 -Datos de referencia'!$B$25))),0),0)</f>
        <v>0</v>
      </c>
      <c r="AQ93" s="21">
        <f>IF('4-Registro de activos'!$AV93=(AQ$3-'3- Datos generales'!$B$4),ROUNDUP((('4-Registro de activos'!$H93*'3- Datos generales'!$B$12)*((1+'3- Datos generales'!$B$11)^(AQ$3-'3- Datos generales'!$B$4+'8 -Datos de referencia'!$B$25))),0),0)</f>
        <v>0</v>
      </c>
      <c r="AR93" s="21">
        <f>IF('4-Registro de activos'!$AV93=(AR$3-'3- Datos generales'!$B$4),ROUNDUP((('4-Registro de activos'!$H93*'3- Datos generales'!$B$12)*((1+'3- Datos generales'!$B$11)^(AR$3-'3- Datos generales'!$B$4+'8 -Datos de referencia'!$B$25))),0),0)</f>
        <v>0</v>
      </c>
      <c r="AS93" s="21">
        <f>IF('4-Registro de activos'!$AV93=(AS$3-'3- Datos generales'!$B$4),ROUNDUP((('4-Registro de activos'!$H93*'3- Datos generales'!$B$12)*((1+'3- Datos generales'!$B$11)^(AS$3-'3- Datos generales'!$B$4+'8 -Datos de referencia'!$B$25))),0),0)</f>
        <v>0</v>
      </c>
      <c r="AT93" s="21">
        <f>IF('4-Registro de activos'!$AV93=(AT$3-'3- Datos generales'!$B$4),ROUNDUP((('4-Registro de activos'!$H93*'3- Datos generales'!$B$12)*((1+'3- Datos generales'!$B$11)^(AT$3-'3- Datos generales'!$B$4+'8 -Datos de referencia'!$B$25))),0),0)</f>
        <v>0</v>
      </c>
      <c r="AU93" s="21">
        <f>IF('4-Registro de activos'!$AV93=(AU$3-'3- Datos generales'!$B$4),ROUNDUP((('4-Registro de activos'!$H93*'3- Datos generales'!$B$12)*((1+'3- Datos generales'!$B$11)^(AU$3-'3- Datos generales'!$B$4+'8 -Datos de referencia'!$B$25))),0),0)</f>
        <v>0</v>
      </c>
      <c r="AV93" s="159">
        <f>IF('4-Registro de activos'!$AV93=(AV$3-'3- Datos generales'!$B$4),ROUNDUP((('4-Registro de activos'!$H93*'3- Datos generales'!$B$12)*((1+'3- Datos generales'!$B$11)^(AV$3-'3- Datos generales'!$B$4+'8 -Datos de referencia'!$B$25))),0),0)</f>
        <v>0</v>
      </c>
      <c r="AW93" s="23">
        <f>IF(P93&gt;0,($M93*(1+'3- Datos generales'!$B$5)^('5-Proyección inversiones'!AW$3-'3- Datos generales'!$B$4))*(P93*((1+'3- Datos generales'!$B$11)^(AW$3-'3- Datos generales'!$B$4+'8 -Datos de referencia'!$B$25))),0)</f>
        <v>0</v>
      </c>
      <c r="AX93" s="20">
        <f>IF(Q93&gt;0,($M93*(1+'3- Datos generales'!$B$5)^(AX$3-'3- Datos generales'!$B$4))*(Q93*((1+'3- Datos generales'!$B$11)^('5-Proyección inversiones'!AX$3-'3- Datos generales'!$B$4+'8 -Datos de referencia'!$B$25))),0)</f>
        <v>0</v>
      </c>
      <c r="AY93" s="20">
        <f>IF(R93&gt;0,($M93*(1+'3- Datos generales'!$B$5)^(AY$3-'3- Datos generales'!$B$4))*(R93*((1+'3- Datos generales'!$B$11)^('5-Proyección inversiones'!AY$3-'3- Datos generales'!$B$4+'8 -Datos de referencia'!$B$25))),0)</f>
        <v>0</v>
      </c>
      <c r="AZ93" s="20">
        <f>IF(S93&gt;0,($M93*(1+'3- Datos generales'!$B$5)^(AZ$3-'3- Datos generales'!$B$4))*(S93*((1+'3- Datos generales'!$B$11)^('5-Proyección inversiones'!AZ$3-'3- Datos generales'!$B$4+'8 -Datos de referencia'!$B$25))),0)</f>
        <v>0</v>
      </c>
      <c r="BA93" s="20">
        <f>IF(T93&gt;0,($M93*(1+'3- Datos generales'!$B$5)^(BA$3-'3- Datos generales'!$B$4))*(T93*((1+'3- Datos generales'!$B$11)^('5-Proyección inversiones'!BA$3-'3- Datos generales'!$B$4+'8 -Datos de referencia'!$B$25))),0)</f>
        <v>0</v>
      </c>
      <c r="BB93" s="20">
        <f>IF(U93&gt;0,($M93*(1+'3- Datos generales'!$B$5)^(BB$3-'3- Datos generales'!$B$4))*(U93*((1+'3- Datos generales'!$B$11)^('5-Proyección inversiones'!BB$3-'3- Datos generales'!$B$4+'8 -Datos de referencia'!$B$25))),0)</f>
        <v>0</v>
      </c>
      <c r="BC93" s="20">
        <f>IF(V93&gt;0,($M93*(1+'3- Datos generales'!$B$5)^(BC$3-'3- Datos generales'!$B$4))*(V93*((1+'3- Datos generales'!$B$11)^('5-Proyección inversiones'!BC$3-'3- Datos generales'!$B$4+'8 -Datos de referencia'!$B$25))),0)</f>
        <v>0</v>
      </c>
      <c r="BD93" s="20">
        <f>IF(W93&gt;0,($M93*(1+'3- Datos generales'!$B$5)^(BD$3-'3- Datos generales'!$B$4))*(W93*((1+'3- Datos generales'!$B$11)^('5-Proyección inversiones'!BD$3-'3- Datos generales'!$B$4+'8 -Datos de referencia'!$B$25))),0)</f>
        <v>0</v>
      </c>
      <c r="BE93" s="20">
        <f>IF(X93&gt;0,($M93*(1+'3- Datos generales'!$B$5)^(BE$3-'3- Datos generales'!$B$4))*(X93*((1+'3- Datos generales'!$B$11)^('5-Proyección inversiones'!BE$3-'3- Datos generales'!$B$4+'8 -Datos de referencia'!$B$25))),0)</f>
        <v>0</v>
      </c>
      <c r="BF93" s="20">
        <f>IF(Y93&gt;0,($M93*(1+'3- Datos generales'!$B$5)^(BF$3-'3- Datos generales'!$B$4))*(Y93*((1+'3- Datos generales'!$B$11)^('5-Proyección inversiones'!BF$3-'3- Datos generales'!$B$4+'8 -Datos de referencia'!$B$25))),0)</f>
        <v>0</v>
      </c>
      <c r="BG93" s="155">
        <f>IF(Z93&gt;0,($M93*(1+'3- Datos generales'!$B$5)^(BG$3-'3- Datos generales'!$B$4))*(Z93*((1+'3- Datos generales'!$B$11)^('5-Proyección inversiones'!BG$3-'3- Datos generales'!$B$4+'8 -Datos de referencia'!$B$25))),0)</f>
        <v>0</v>
      </c>
      <c r="BH93" s="23">
        <f>IF(AA93&gt;0,($N93*(1+'3- Datos generales'!$B$5)^(BH$3-'3- Datos generales'!$B$4))*(AA93*((1+'3- Datos generales'!$B$11)^('5-Proyección inversiones'!BH$3-'3- Datos generales'!$B$4+'8 -Datos de referencia'!$B$25))),0)</f>
        <v>0</v>
      </c>
      <c r="BI93" s="20">
        <f>IF(AB93&gt;0,$N93*((1+'3- Datos generales'!$B$5)^(BI$3-'3- Datos generales'!$B$4))*(AB93*((1+'3- Datos generales'!$B$11)^('5-Proyección inversiones'!BI$3-'3- Datos generales'!$B$4+'8 -Datos de referencia'!$B$25))),0)</f>
        <v>0</v>
      </c>
      <c r="BJ93" s="20">
        <f>IF(AC93&gt;0,$N93*((1+'3- Datos generales'!$B$5)^(BJ$3-'3- Datos generales'!$B$4))*(AC93*((1+'3- Datos generales'!$B$11)^('5-Proyección inversiones'!BJ$3-'3- Datos generales'!$B$4+'8 -Datos de referencia'!$B$25))),0)</f>
        <v>0</v>
      </c>
      <c r="BK93" s="20">
        <f>IF(AD93&gt;0,$N93*((1+'3- Datos generales'!$B$5)^(BK$3-'3- Datos generales'!$B$4))*(AD93*((1+'3- Datos generales'!$B$11)^('5-Proyección inversiones'!BK$3-'3- Datos generales'!$B$4+'8 -Datos de referencia'!$B$25))),0)</f>
        <v>0</v>
      </c>
      <c r="BL93" s="20">
        <f>IF(AE93&gt;0,$N93*((1+'3- Datos generales'!$B$5)^(BL$3-'3- Datos generales'!$B$4))*(AE93*((1+'3- Datos generales'!$B$11)^('5-Proyección inversiones'!BL$3-'3- Datos generales'!$B$4+'8 -Datos de referencia'!$B$25))),0)</f>
        <v>0</v>
      </c>
      <c r="BM93" s="20">
        <f>IF(AF93&gt;0,$N93*((1+'3- Datos generales'!$B$5)^(BM$3-'3- Datos generales'!$B$4))*(AF93*((1+'3- Datos generales'!$B$11)^('5-Proyección inversiones'!BM$3-'3- Datos generales'!$B$4+'8 -Datos de referencia'!$B$25))),0)</f>
        <v>0</v>
      </c>
      <c r="BN93" s="20">
        <f>IF(AG93&gt;0,$N93*((1+'3- Datos generales'!$B$5)^(BN$3-'3- Datos generales'!$B$4))*(AG93*((1+'3- Datos generales'!$B$11)^('5-Proyección inversiones'!BN$3-'3- Datos generales'!$B$4+'8 -Datos de referencia'!$B$25))),0)</f>
        <v>0</v>
      </c>
      <c r="BO93" s="20">
        <f>IF(AH93&gt;0,$N93*((1+'3- Datos generales'!$B$5)^(BO$3-'3- Datos generales'!$B$4))*(AH93*((1+'3- Datos generales'!$B$11)^('5-Proyección inversiones'!BO$3-'3- Datos generales'!$B$4+'8 -Datos de referencia'!$B$25))),0)</f>
        <v>0</v>
      </c>
      <c r="BP93" s="20">
        <f>IF(AI93&gt;0,$N93*((1+'3- Datos generales'!$B$5)^(BP$3-'3- Datos generales'!$B$4))*(AI93*((1+'3- Datos generales'!$B$11)^('5-Proyección inversiones'!BP$3-'3- Datos generales'!$B$4+'8 -Datos de referencia'!$B$25))),0)</f>
        <v>0</v>
      </c>
      <c r="BQ93" s="20">
        <f>IF(AJ93&gt;0,$N93*((1+'3- Datos generales'!$B$5)^(BQ$3-'3- Datos generales'!$B$4))*(AJ93*((1+'3- Datos generales'!$B$11)^('5-Proyección inversiones'!BQ$3-'3- Datos generales'!$B$4+'8 -Datos de referencia'!$B$25))),0)</f>
        <v>0</v>
      </c>
      <c r="BR93" s="155">
        <f>IF(AK93&gt;0,$N93*((1+'3- Datos generales'!$B$5)^(BR$3-'3- Datos generales'!$B$4))*(AK93*((1+'3- Datos generales'!$B$11)^('5-Proyección inversiones'!BR$3-'3- Datos generales'!$B$4+'8 -Datos de referencia'!$B$25))),0)</f>
        <v>0</v>
      </c>
      <c r="BS93" s="23">
        <f>IF(AL93&gt;0,AL93*($O93*(1+'3- Datos generales'!$B$5)^(BH$3-'3- Datos generales'!$B$4)),0)</f>
        <v>0</v>
      </c>
      <c r="BT93" s="20">
        <f>IF(AM93&gt;0,AM93*($O93*(1+'3- Datos generales'!$B$5)^(BT$3-'3- Datos generales'!$B$4)),0)</f>
        <v>0</v>
      </c>
      <c r="BU93" s="20">
        <f>IF(AN93&gt;0,AN93*($O93*(1+'3- Datos generales'!$B$5)^(BU$3-'3- Datos generales'!$B$4)),0)</f>
        <v>0</v>
      </c>
      <c r="BV93" s="20">
        <f>IF(AO93&gt;0,AO93*($O93*(1+'3- Datos generales'!$B$5)^(BV$3-'3- Datos generales'!$B$4)),0)</f>
        <v>0</v>
      </c>
      <c r="BW93" s="20">
        <f>IF(AP93&gt;0,AP93*($O93*(1+'3- Datos generales'!$B$5)^(BW$3-'3- Datos generales'!$B$4)),0)</f>
        <v>0</v>
      </c>
      <c r="BX93" s="20">
        <f>IF(AQ93&gt;0,AQ93*($O93*(1+'3- Datos generales'!$B$5)^(BX$3-'3- Datos generales'!$B$4)),0)</f>
        <v>0</v>
      </c>
      <c r="BY93" s="20">
        <f>IF(AR93&gt;0,AR93*($O93*(1+'3- Datos generales'!$B$5)^(BY$3-'3- Datos generales'!$B$4)),0)</f>
        <v>0</v>
      </c>
      <c r="BZ93" s="20">
        <f>IF(AS93&gt;0,AS93*($O93*(1+'3- Datos generales'!$B$5)^(BZ$3-'3- Datos generales'!$B$4)),0)</f>
        <v>0</v>
      </c>
      <c r="CA93" s="20">
        <f>IF(AT93&gt;0,AT93*($O93*(1+'3- Datos generales'!$B$5)^(CA$3-'3- Datos generales'!$B$4)),0)</f>
        <v>0</v>
      </c>
      <c r="CB93" s="20">
        <f>IF(AU93&gt;0,AU93*($O93*(1+'3- Datos generales'!$B$5)^(CB$3-'3- Datos generales'!$B$4)),0)</f>
        <v>0</v>
      </c>
      <c r="CC93" s="155">
        <f>IF(AV93&gt;0,AV93*($O93*(1+'3- Datos generales'!$B$5)^(CC$3-'3- Datos generales'!$B$4)),0)</f>
        <v>0</v>
      </c>
    </row>
    <row r="94" spans="1:81" x14ac:dyDescent="0.25">
      <c r="A94" s="38"/>
      <c r="B94" s="14"/>
      <c r="C94" s="14">
        <f>'4-Registro de activos'!C94</f>
        <v>0</v>
      </c>
      <c r="D94" s="14">
        <f>'4-Registro de activos'!D94</f>
        <v>0</v>
      </c>
      <c r="E94" s="14">
        <f>'4-Registro de activos'!E94</f>
        <v>0</v>
      </c>
      <c r="F94" s="14">
        <f>'4-Registro de activos'!F94</f>
        <v>0</v>
      </c>
      <c r="G94" s="14">
        <f>'4-Registro de activos'!G94</f>
        <v>0</v>
      </c>
      <c r="H94" s="26">
        <f>'4-Registro de activos'!H94</f>
        <v>0</v>
      </c>
      <c r="I94" s="15" t="str">
        <f>'4-Registro de activos'!AV94</f>
        <v>n/a</v>
      </c>
      <c r="J94" s="14" t="str">
        <f>'4-Registro de activos'!AW94</f>
        <v>Bajo Riesgo</v>
      </c>
      <c r="K94" s="14" t="str">
        <f>'4-Registro de activos'!AX94</f>
        <v>n/a</v>
      </c>
      <c r="L94" s="14" t="str">
        <f>'4-Registro de activos'!AY94</f>
        <v>n/a</v>
      </c>
      <c r="M94" s="66">
        <f>IF('4-Registro de activos'!K94="Sistema no mejorado",AVERAGE('3- Datos generales'!$D$20:$D$21),0)</f>
        <v>0</v>
      </c>
      <c r="N94" s="20" t="str">
        <f>IF('4-Registro de activos'!K94="Sistema no mejorado",0,IF('4-Registro de activos'!I94="sin dato","n/a",IF('4-Registro de activos'!I94="otro","n/a",VLOOKUP('4-Registro de activos'!I94,'3- Datos generales'!$A$23:$D$24,4,0))))</f>
        <v>n/a</v>
      </c>
      <c r="O94" s="155" t="str">
        <f>IF('4-Registro de activos'!K94="Sistema no mejorado",0,IF('4-Registro de activos'!I94="sin dato","n/a",IF('4-Registro de activos'!I94="otro","n/a",VLOOKUP('4-Registro de activos'!I94,'3- Datos generales'!$A$26:$D$27,4,0))))</f>
        <v>n/a</v>
      </c>
      <c r="P94" s="22">
        <f>IF('4-Registro de activos'!$AY94="Nueva Construccion",ROUNDUP(('4-Registro de activos'!$G94*'3- Datos generales'!$B$12*(1+'3- Datos generales'!$B$11)^(P$3-'3- Datos generales'!$B$4)),0),0)</f>
        <v>0</v>
      </c>
      <c r="Q94" s="21">
        <f>IF('4-Registro de activos'!$AY94="Nueva Construccion",IF($P94&gt;0,0,ROUNDUP(('4-Registro de activos'!$G94*'3- Datos generales'!$B$12*(1+'3- Datos generales'!$B$11)^(Q$3-'3- Datos generales'!$B$4)),0)),0)</f>
        <v>0</v>
      </c>
      <c r="R94" s="21">
        <f>IF('4-Registro de activos'!$AY94="Nueva Construccion",IF($P94&gt;0,0,ROUNDUP(('4-Registro de activos'!$G94*'3- Datos generales'!$B$12*(1+'3- Datos generales'!$B$11)^(R$3-'3- Datos generales'!$B$4)),0)),0)</f>
        <v>0</v>
      </c>
      <c r="S94" s="21">
        <f>IF('4-Registro de activos'!$AY94="Nueva Construccion",IF($P94&gt;0,0,ROUNDUP(('4-Registro de activos'!$G94*'3- Datos generales'!$B$12*(1+'3- Datos generales'!$B$11)^(S$3-'3- Datos generales'!$B$4)),0)),0)</f>
        <v>0</v>
      </c>
      <c r="T94" s="21">
        <f>IF('4-Registro de activos'!$AY94="Nueva Construccion",IF($P94&gt;0,0,ROUNDUP(('4-Registro de activos'!$G94*'3- Datos generales'!$B$12*(1+'3- Datos generales'!$B$11)^(T$3-'3- Datos generales'!$B$4)),0)),0)</f>
        <v>0</v>
      </c>
      <c r="U94" s="21">
        <f>IF('4-Registro de activos'!$AY94="Nueva Construccion",IF($P94&gt;0,0,ROUNDUP(('4-Registro de activos'!$G94*'3- Datos generales'!$B$12*(1+'3- Datos generales'!$B$11)^(U$3-'3- Datos generales'!$B$4)),0)),0)</f>
        <v>0</v>
      </c>
      <c r="V94" s="21">
        <f>IF('4-Registro de activos'!$AY94="Nueva Construccion",IF($P94&gt;0,0,ROUNDUP(('4-Registro de activos'!$G94*'3- Datos generales'!$B$12*(1+'3- Datos generales'!$B$11)^(V$3-'3- Datos generales'!$B$4)),0)),0)</f>
        <v>0</v>
      </c>
      <c r="W94" s="21">
        <f>IF('4-Registro de activos'!$AY94="Nueva Construccion",IF($P94&gt;0,0,ROUNDUP(('4-Registro de activos'!$G94*'3- Datos generales'!$B$12*(1+'3- Datos generales'!$B$11)^(W$3-'3- Datos generales'!$B$4)),0)),0)</f>
        <v>0</v>
      </c>
      <c r="X94" s="21">
        <f>IF('4-Registro de activos'!$AY94="Nueva Construccion",IF($P94&gt;0,0,ROUNDUP(('4-Registro de activos'!$G94*'3- Datos generales'!$B$12*(1+'3- Datos generales'!$B$11)^(X$3-'3- Datos generales'!$B$4)),0)),0)</f>
        <v>0</v>
      </c>
      <c r="Y94" s="21">
        <f>IF('4-Registro de activos'!$AY94="Nueva Construccion",IF($P94&gt;0,0,ROUNDUP(('4-Registro de activos'!$G94*'3- Datos generales'!$B$12*(1+'3- Datos generales'!$B$11)^(Y$3-'3- Datos generales'!$B$4)),0)),0)</f>
        <v>0</v>
      </c>
      <c r="Z94" s="159">
        <f>IF('4-Registro de activos'!$AY94="Nueva Construccion",IF($P94&gt;0,0,ROUNDUP(('4-Registro de activos'!$G94*'3- Datos generales'!$B$12*(1+'3- Datos generales'!$B$11)^(Z$3-'3- Datos generales'!$B$4)),0)),0)</f>
        <v>0</v>
      </c>
      <c r="AA94" s="22">
        <f>IF('4-Registro de activos'!$AV94&lt;=(AA$3-'3- Datos generales'!$B$4),ROUNDUP(('4-Registro de activos'!$G94*'3- Datos generales'!$B$12*(1+'3- Datos generales'!$B$11)^(AA$3-'3- Datos generales'!$B$4)),0),0)</f>
        <v>0</v>
      </c>
      <c r="AB94" s="21">
        <f>IF('4-Registro de activos'!$AV94=(AB$3-'3- Datos generales'!$B$4),ROUNDUP(('4-Registro de activos'!$G94*'3- Datos generales'!$B$12*(1+'3- Datos generales'!$B$11)^(AB$3-'3- Datos generales'!$B$4)),0),0)</f>
        <v>0</v>
      </c>
      <c r="AC94" s="21">
        <f>IF('4-Registro de activos'!$AV94=(AC$3-'3- Datos generales'!$B$4),ROUNDUP(('4-Registro de activos'!$G94*'3- Datos generales'!$B$12*(1+'3- Datos generales'!$B$11)^(AC$3-'3- Datos generales'!$B$4)),0),0)</f>
        <v>0</v>
      </c>
      <c r="AD94" s="21">
        <f>IF('4-Registro de activos'!$AV94=(AD$3-'3- Datos generales'!$B$4),ROUNDUP(('4-Registro de activos'!$G94*'3- Datos generales'!$B$12*(1+'3- Datos generales'!$B$11)^(AD$3-'3- Datos generales'!$B$4)),0),0)</f>
        <v>0</v>
      </c>
      <c r="AE94" s="21">
        <f>IF('4-Registro de activos'!$AV94=(AE$3-'3- Datos generales'!$B$4),ROUNDUP(('4-Registro de activos'!$G94*'3- Datos generales'!$B$12*(1+'3- Datos generales'!$B$11)^(AE$3-'3- Datos generales'!$B$4)),0),0)</f>
        <v>0</v>
      </c>
      <c r="AF94" s="21">
        <f>IF('4-Registro de activos'!$AV94=(AF$3-'3- Datos generales'!$B$4),ROUNDUP(('4-Registro de activos'!$G94*'3- Datos generales'!$B$12*(1+'3- Datos generales'!$B$11)^(AF$3-'3- Datos generales'!$B$4)),0),0)</f>
        <v>0</v>
      </c>
      <c r="AG94" s="21">
        <f>IF('4-Registro de activos'!$AV94=(AG$3-'3- Datos generales'!$B$4),ROUNDUP(('4-Registro de activos'!$G94*'3- Datos generales'!$B$12*(1+'3- Datos generales'!$B$11)^(AG$3-'3- Datos generales'!$B$4)),0),0)</f>
        <v>0</v>
      </c>
      <c r="AH94" s="21">
        <f>IF('4-Registro de activos'!$AV94=(AH$3-'3- Datos generales'!$B$4),ROUNDUP(('4-Registro de activos'!$G94*'3- Datos generales'!$B$12*(1+'3- Datos generales'!$B$11)^(AH$3-'3- Datos generales'!$B$4)),0),0)</f>
        <v>0</v>
      </c>
      <c r="AI94" s="21">
        <f>IF('4-Registro de activos'!$AV94=(AI$3-'3- Datos generales'!$B$4),ROUNDUP(('4-Registro de activos'!$G94*'3- Datos generales'!$B$12*(1+'3- Datos generales'!$B$11)^(AI$3-'3- Datos generales'!$B$4)),0),0)</f>
        <v>0</v>
      </c>
      <c r="AJ94" s="21">
        <f>IF('4-Registro de activos'!$AV94=(AJ$3-'3- Datos generales'!$B$4),ROUNDUP(('4-Registro de activos'!$G94*'3- Datos generales'!$B$12*(1+'3- Datos generales'!$B$11)^(AJ$3-'3- Datos generales'!$B$4)),0),0)</f>
        <v>0</v>
      </c>
      <c r="AK94" s="159">
        <f>IF('4-Registro de activos'!$AV94=(AK$3-'3- Datos generales'!$B$4),ROUNDUP(('4-Registro de activos'!$G94*'3- Datos generales'!$B$12*(1+'3- Datos generales'!$B$11)^(AK$3-'3- Datos generales'!$B$4)),0),0)</f>
        <v>0</v>
      </c>
      <c r="AL94" s="22">
        <f>IF('4-Registro de activos'!$AV94&lt;=(AL$3-'3- Datos generales'!$B$4),ROUNDUP((('4-Registro de activos'!$H94*'3- Datos generales'!$B$12)*((1+'3- Datos generales'!$B$11)^(AL$3-'3- Datos generales'!$B$4+'8 -Datos de referencia'!$B$25))),0),0)</f>
        <v>0</v>
      </c>
      <c r="AM94" s="21">
        <f>IF('4-Registro de activos'!$AV94=(AM$3-'3- Datos generales'!$B$4),ROUNDUP((('4-Registro de activos'!$H94*'3- Datos generales'!$B$12)*((1+'3- Datos generales'!$B$11)^(AM$3-'3- Datos generales'!$B$4+'8 -Datos de referencia'!$B$25))),0),0)</f>
        <v>0</v>
      </c>
      <c r="AN94" s="21">
        <f>IF('4-Registro de activos'!$AV94=(AN$3-'3- Datos generales'!$B$4),ROUNDUP((('4-Registro de activos'!$H94*'3- Datos generales'!$B$12)*((1+'3- Datos generales'!$B$11)^(AN$3-'3- Datos generales'!$B$4+'8 -Datos de referencia'!$B$25))),0),0)</f>
        <v>0</v>
      </c>
      <c r="AO94" s="21">
        <f>IF('4-Registro de activos'!$AV94=(AO$3-'3- Datos generales'!$B$4),ROUNDUP((('4-Registro de activos'!$H94*'3- Datos generales'!$B$12)*((1+'3- Datos generales'!$B$11)^(AO$3-'3- Datos generales'!$B$4+'8 -Datos de referencia'!$B$25))),0),0)</f>
        <v>0</v>
      </c>
      <c r="AP94" s="21">
        <f>IF('4-Registro de activos'!$AV94=(AP$3-'3- Datos generales'!$B$4),ROUNDUP((('4-Registro de activos'!$H94*'3- Datos generales'!$B$12)*((1+'3- Datos generales'!$B$11)^(AP$3-'3- Datos generales'!$B$4+'8 -Datos de referencia'!$B$25))),0),0)</f>
        <v>0</v>
      </c>
      <c r="AQ94" s="21">
        <f>IF('4-Registro de activos'!$AV94=(AQ$3-'3- Datos generales'!$B$4),ROUNDUP((('4-Registro de activos'!$H94*'3- Datos generales'!$B$12)*((1+'3- Datos generales'!$B$11)^(AQ$3-'3- Datos generales'!$B$4+'8 -Datos de referencia'!$B$25))),0),0)</f>
        <v>0</v>
      </c>
      <c r="AR94" s="21">
        <f>IF('4-Registro de activos'!$AV94=(AR$3-'3- Datos generales'!$B$4),ROUNDUP((('4-Registro de activos'!$H94*'3- Datos generales'!$B$12)*((1+'3- Datos generales'!$B$11)^(AR$3-'3- Datos generales'!$B$4+'8 -Datos de referencia'!$B$25))),0),0)</f>
        <v>0</v>
      </c>
      <c r="AS94" s="21">
        <f>IF('4-Registro de activos'!$AV94=(AS$3-'3- Datos generales'!$B$4),ROUNDUP((('4-Registro de activos'!$H94*'3- Datos generales'!$B$12)*((1+'3- Datos generales'!$B$11)^(AS$3-'3- Datos generales'!$B$4+'8 -Datos de referencia'!$B$25))),0),0)</f>
        <v>0</v>
      </c>
      <c r="AT94" s="21">
        <f>IF('4-Registro de activos'!$AV94=(AT$3-'3- Datos generales'!$B$4),ROUNDUP((('4-Registro de activos'!$H94*'3- Datos generales'!$B$12)*((1+'3- Datos generales'!$B$11)^(AT$3-'3- Datos generales'!$B$4+'8 -Datos de referencia'!$B$25))),0),0)</f>
        <v>0</v>
      </c>
      <c r="AU94" s="21">
        <f>IF('4-Registro de activos'!$AV94=(AU$3-'3- Datos generales'!$B$4),ROUNDUP((('4-Registro de activos'!$H94*'3- Datos generales'!$B$12)*((1+'3- Datos generales'!$B$11)^(AU$3-'3- Datos generales'!$B$4+'8 -Datos de referencia'!$B$25))),0),0)</f>
        <v>0</v>
      </c>
      <c r="AV94" s="159">
        <f>IF('4-Registro de activos'!$AV94=(AV$3-'3- Datos generales'!$B$4),ROUNDUP((('4-Registro de activos'!$H94*'3- Datos generales'!$B$12)*((1+'3- Datos generales'!$B$11)^(AV$3-'3- Datos generales'!$B$4+'8 -Datos de referencia'!$B$25))),0),0)</f>
        <v>0</v>
      </c>
      <c r="AW94" s="23">
        <f>IF(P94&gt;0,($M94*(1+'3- Datos generales'!$B$5)^('5-Proyección inversiones'!AW$3-'3- Datos generales'!$B$4))*(P94*((1+'3- Datos generales'!$B$11)^(AW$3-'3- Datos generales'!$B$4+'8 -Datos de referencia'!$B$25))),0)</f>
        <v>0</v>
      </c>
      <c r="AX94" s="20">
        <f>IF(Q94&gt;0,($M94*(1+'3- Datos generales'!$B$5)^(AX$3-'3- Datos generales'!$B$4))*(Q94*((1+'3- Datos generales'!$B$11)^('5-Proyección inversiones'!AX$3-'3- Datos generales'!$B$4+'8 -Datos de referencia'!$B$25))),0)</f>
        <v>0</v>
      </c>
      <c r="AY94" s="20">
        <f>IF(R94&gt;0,($M94*(1+'3- Datos generales'!$B$5)^(AY$3-'3- Datos generales'!$B$4))*(R94*((1+'3- Datos generales'!$B$11)^('5-Proyección inversiones'!AY$3-'3- Datos generales'!$B$4+'8 -Datos de referencia'!$B$25))),0)</f>
        <v>0</v>
      </c>
      <c r="AZ94" s="20">
        <f>IF(S94&gt;0,($M94*(1+'3- Datos generales'!$B$5)^(AZ$3-'3- Datos generales'!$B$4))*(S94*((1+'3- Datos generales'!$B$11)^('5-Proyección inversiones'!AZ$3-'3- Datos generales'!$B$4+'8 -Datos de referencia'!$B$25))),0)</f>
        <v>0</v>
      </c>
      <c r="BA94" s="20">
        <f>IF(T94&gt;0,($M94*(1+'3- Datos generales'!$B$5)^(BA$3-'3- Datos generales'!$B$4))*(T94*((1+'3- Datos generales'!$B$11)^('5-Proyección inversiones'!BA$3-'3- Datos generales'!$B$4+'8 -Datos de referencia'!$B$25))),0)</f>
        <v>0</v>
      </c>
      <c r="BB94" s="20">
        <f>IF(U94&gt;0,($M94*(1+'3- Datos generales'!$B$5)^(BB$3-'3- Datos generales'!$B$4))*(U94*((1+'3- Datos generales'!$B$11)^('5-Proyección inversiones'!BB$3-'3- Datos generales'!$B$4+'8 -Datos de referencia'!$B$25))),0)</f>
        <v>0</v>
      </c>
      <c r="BC94" s="20">
        <f>IF(V94&gt;0,($M94*(1+'3- Datos generales'!$B$5)^(BC$3-'3- Datos generales'!$B$4))*(V94*((1+'3- Datos generales'!$B$11)^('5-Proyección inversiones'!BC$3-'3- Datos generales'!$B$4+'8 -Datos de referencia'!$B$25))),0)</f>
        <v>0</v>
      </c>
      <c r="BD94" s="20">
        <f>IF(W94&gt;0,($M94*(1+'3- Datos generales'!$B$5)^(BD$3-'3- Datos generales'!$B$4))*(W94*((1+'3- Datos generales'!$B$11)^('5-Proyección inversiones'!BD$3-'3- Datos generales'!$B$4+'8 -Datos de referencia'!$B$25))),0)</f>
        <v>0</v>
      </c>
      <c r="BE94" s="20">
        <f>IF(X94&gt;0,($M94*(1+'3- Datos generales'!$B$5)^(BE$3-'3- Datos generales'!$B$4))*(X94*((1+'3- Datos generales'!$B$11)^('5-Proyección inversiones'!BE$3-'3- Datos generales'!$B$4+'8 -Datos de referencia'!$B$25))),0)</f>
        <v>0</v>
      </c>
      <c r="BF94" s="20">
        <f>IF(Y94&gt;0,($M94*(1+'3- Datos generales'!$B$5)^(BF$3-'3- Datos generales'!$B$4))*(Y94*((1+'3- Datos generales'!$B$11)^('5-Proyección inversiones'!BF$3-'3- Datos generales'!$B$4+'8 -Datos de referencia'!$B$25))),0)</f>
        <v>0</v>
      </c>
      <c r="BG94" s="155">
        <f>IF(Z94&gt;0,($M94*(1+'3- Datos generales'!$B$5)^(BG$3-'3- Datos generales'!$B$4))*(Z94*((1+'3- Datos generales'!$B$11)^('5-Proyección inversiones'!BG$3-'3- Datos generales'!$B$4+'8 -Datos de referencia'!$B$25))),0)</f>
        <v>0</v>
      </c>
      <c r="BH94" s="23">
        <f>IF(AA94&gt;0,($N94*(1+'3- Datos generales'!$B$5)^(BH$3-'3- Datos generales'!$B$4))*(AA94*((1+'3- Datos generales'!$B$11)^('5-Proyección inversiones'!BH$3-'3- Datos generales'!$B$4+'8 -Datos de referencia'!$B$25))),0)</f>
        <v>0</v>
      </c>
      <c r="BI94" s="20">
        <f>IF(AB94&gt;0,$N94*((1+'3- Datos generales'!$B$5)^(BI$3-'3- Datos generales'!$B$4))*(AB94*((1+'3- Datos generales'!$B$11)^('5-Proyección inversiones'!BI$3-'3- Datos generales'!$B$4+'8 -Datos de referencia'!$B$25))),0)</f>
        <v>0</v>
      </c>
      <c r="BJ94" s="20">
        <f>IF(AC94&gt;0,$N94*((1+'3- Datos generales'!$B$5)^(BJ$3-'3- Datos generales'!$B$4))*(AC94*((1+'3- Datos generales'!$B$11)^('5-Proyección inversiones'!BJ$3-'3- Datos generales'!$B$4+'8 -Datos de referencia'!$B$25))),0)</f>
        <v>0</v>
      </c>
      <c r="BK94" s="20">
        <f>IF(AD94&gt;0,$N94*((1+'3- Datos generales'!$B$5)^(BK$3-'3- Datos generales'!$B$4))*(AD94*((1+'3- Datos generales'!$B$11)^('5-Proyección inversiones'!BK$3-'3- Datos generales'!$B$4+'8 -Datos de referencia'!$B$25))),0)</f>
        <v>0</v>
      </c>
      <c r="BL94" s="20">
        <f>IF(AE94&gt;0,$N94*((1+'3- Datos generales'!$B$5)^(BL$3-'3- Datos generales'!$B$4))*(AE94*((1+'3- Datos generales'!$B$11)^('5-Proyección inversiones'!BL$3-'3- Datos generales'!$B$4+'8 -Datos de referencia'!$B$25))),0)</f>
        <v>0</v>
      </c>
      <c r="BM94" s="20">
        <f>IF(AF94&gt;0,$N94*((1+'3- Datos generales'!$B$5)^(BM$3-'3- Datos generales'!$B$4))*(AF94*((1+'3- Datos generales'!$B$11)^('5-Proyección inversiones'!BM$3-'3- Datos generales'!$B$4+'8 -Datos de referencia'!$B$25))),0)</f>
        <v>0</v>
      </c>
      <c r="BN94" s="20">
        <f>IF(AG94&gt;0,$N94*((1+'3- Datos generales'!$B$5)^(BN$3-'3- Datos generales'!$B$4))*(AG94*((1+'3- Datos generales'!$B$11)^('5-Proyección inversiones'!BN$3-'3- Datos generales'!$B$4+'8 -Datos de referencia'!$B$25))),0)</f>
        <v>0</v>
      </c>
      <c r="BO94" s="20">
        <f>IF(AH94&gt;0,$N94*((1+'3- Datos generales'!$B$5)^(BO$3-'3- Datos generales'!$B$4))*(AH94*((1+'3- Datos generales'!$B$11)^('5-Proyección inversiones'!BO$3-'3- Datos generales'!$B$4+'8 -Datos de referencia'!$B$25))),0)</f>
        <v>0</v>
      </c>
      <c r="BP94" s="20">
        <f>IF(AI94&gt;0,$N94*((1+'3- Datos generales'!$B$5)^(BP$3-'3- Datos generales'!$B$4))*(AI94*((1+'3- Datos generales'!$B$11)^('5-Proyección inversiones'!BP$3-'3- Datos generales'!$B$4+'8 -Datos de referencia'!$B$25))),0)</f>
        <v>0</v>
      </c>
      <c r="BQ94" s="20">
        <f>IF(AJ94&gt;0,$N94*((1+'3- Datos generales'!$B$5)^(BQ$3-'3- Datos generales'!$B$4))*(AJ94*((1+'3- Datos generales'!$B$11)^('5-Proyección inversiones'!BQ$3-'3- Datos generales'!$B$4+'8 -Datos de referencia'!$B$25))),0)</f>
        <v>0</v>
      </c>
      <c r="BR94" s="155">
        <f>IF(AK94&gt;0,$N94*((1+'3- Datos generales'!$B$5)^(BR$3-'3- Datos generales'!$B$4))*(AK94*((1+'3- Datos generales'!$B$11)^('5-Proyección inversiones'!BR$3-'3- Datos generales'!$B$4+'8 -Datos de referencia'!$B$25))),0)</f>
        <v>0</v>
      </c>
      <c r="BS94" s="23">
        <f>IF(AL94&gt;0,AL94*($O94*(1+'3- Datos generales'!$B$5)^(BH$3-'3- Datos generales'!$B$4)),0)</f>
        <v>0</v>
      </c>
      <c r="BT94" s="20">
        <f>IF(AM94&gt;0,AM94*($O94*(1+'3- Datos generales'!$B$5)^(BT$3-'3- Datos generales'!$B$4)),0)</f>
        <v>0</v>
      </c>
      <c r="BU94" s="20">
        <f>IF(AN94&gt;0,AN94*($O94*(1+'3- Datos generales'!$B$5)^(BU$3-'3- Datos generales'!$B$4)),0)</f>
        <v>0</v>
      </c>
      <c r="BV94" s="20">
        <f>IF(AO94&gt;0,AO94*($O94*(1+'3- Datos generales'!$B$5)^(BV$3-'3- Datos generales'!$B$4)),0)</f>
        <v>0</v>
      </c>
      <c r="BW94" s="20">
        <f>IF(AP94&gt;0,AP94*($O94*(1+'3- Datos generales'!$B$5)^(BW$3-'3- Datos generales'!$B$4)),0)</f>
        <v>0</v>
      </c>
      <c r="BX94" s="20">
        <f>IF(AQ94&gt;0,AQ94*($O94*(1+'3- Datos generales'!$B$5)^(BX$3-'3- Datos generales'!$B$4)),0)</f>
        <v>0</v>
      </c>
      <c r="BY94" s="20">
        <f>IF(AR94&gt;0,AR94*($O94*(1+'3- Datos generales'!$B$5)^(BY$3-'3- Datos generales'!$B$4)),0)</f>
        <v>0</v>
      </c>
      <c r="BZ94" s="20">
        <f>IF(AS94&gt;0,AS94*($O94*(1+'3- Datos generales'!$B$5)^(BZ$3-'3- Datos generales'!$B$4)),0)</f>
        <v>0</v>
      </c>
      <c r="CA94" s="20">
        <f>IF(AT94&gt;0,AT94*($O94*(1+'3- Datos generales'!$B$5)^(CA$3-'3- Datos generales'!$B$4)),0)</f>
        <v>0</v>
      </c>
      <c r="CB94" s="20">
        <f>IF(AU94&gt;0,AU94*($O94*(1+'3- Datos generales'!$B$5)^(CB$3-'3- Datos generales'!$B$4)),0)</f>
        <v>0</v>
      </c>
      <c r="CC94" s="155">
        <f>IF(AV94&gt;0,AV94*($O94*(1+'3- Datos generales'!$B$5)^(CC$3-'3- Datos generales'!$B$4)),0)</f>
        <v>0</v>
      </c>
    </row>
    <row r="95" spans="1:81" x14ac:dyDescent="0.25">
      <c r="A95" s="38"/>
      <c r="B95" s="14"/>
      <c r="C95" s="14">
        <f>'4-Registro de activos'!C95</f>
        <v>0</v>
      </c>
      <c r="D95" s="14">
        <f>'4-Registro de activos'!D95</f>
        <v>0</v>
      </c>
      <c r="E95" s="14">
        <f>'4-Registro de activos'!E95</f>
        <v>0</v>
      </c>
      <c r="F95" s="14">
        <f>'4-Registro de activos'!F95</f>
        <v>0</v>
      </c>
      <c r="G95" s="14">
        <f>'4-Registro de activos'!G95</f>
        <v>0</v>
      </c>
      <c r="H95" s="26">
        <f>'4-Registro de activos'!H95</f>
        <v>0</v>
      </c>
      <c r="I95" s="15" t="str">
        <f>'4-Registro de activos'!AV95</f>
        <v>n/a</v>
      </c>
      <c r="J95" s="14" t="str">
        <f>'4-Registro de activos'!AW95</f>
        <v>Bajo Riesgo</v>
      </c>
      <c r="K95" s="14" t="str">
        <f>'4-Registro de activos'!AX95</f>
        <v>n/a</v>
      </c>
      <c r="L95" s="14" t="str">
        <f>'4-Registro de activos'!AY95</f>
        <v>n/a</v>
      </c>
      <c r="M95" s="66">
        <f>IF('4-Registro de activos'!K95="Sistema no mejorado",AVERAGE('3- Datos generales'!$D$20:$D$21),0)</f>
        <v>0</v>
      </c>
      <c r="N95" s="20" t="str">
        <f>IF('4-Registro de activos'!K95="Sistema no mejorado",0,IF('4-Registro de activos'!I95="sin dato","n/a",IF('4-Registro de activos'!I95="otro","n/a",VLOOKUP('4-Registro de activos'!I95,'3- Datos generales'!$A$23:$D$24,4,0))))</f>
        <v>n/a</v>
      </c>
      <c r="O95" s="155" t="str">
        <f>IF('4-Registro de activos'!K95="Sistema no mejorado",0,IF('4-Registro de activos'!I95="sin dato","n/a",IF('4-Registro de activos'!I95="otro","n/a",VLOOKUP('4-Registro de activos'!I95,'3- Datos generales'!$A$26:$D$27,4,0))))</f>
        <v>n/a</v>
      </c>
      <c r="P95" s="22">
        <f>IF('4-Registro de activos'!$AY95="Nueva Construccion",ROUNDUP(('4-Registro de activos'!$G95*'3- Datos generales'!$B$12*(1+'3- Datos generales'!$B$11)^(P$3-'3- Datos generales'!$B$4)),0),0)</f>
        <v>0</v>
      </c>
      <c r="Q95" s="21">
        <f>IF('4-Registro de activos'!$AY95="Nueva Construccion",IF($P95&gt;0,0,ROUNDUP(('4-Registro de activos'!$G95*'3- Datos generales'!$B$12*(1+'3- Datos generales'!$B$11)^(Q$3-'3- Datos generales'!$B$4)),0)),0)</f>
        <v>0</v>
      </c>
      <c r="R95" s="21">
        <f>IF('4-Registro de activos'!$AY95="Nueva Construccion",IF($P95&gt;0,0,ROUNDUP(('4-Registro de activos'!$G95*'3- Datos generales'!$B$12*(1+'3- Datos generales'!$B$11)^(R$3-'3- Datos generales'!$B$4)),0)),0)</f>
        <v>0</v>
      </c>
      <c r="S95" s="21">
        <f>IF('4-Registro de activos'!$AY95="Nueva Construccion",IF($P95&gt;0,0,ROUNDUP(('4-Registro de activos'!$G95*'3- Datos generales'!$B$12*(1+'3- Datos generales'!$B$11)^(S$3-'3- Datos generales'!$B$4)),0)),0)</f>
        <v>0</v>
      </c>
      <c r="T95" s="21">
        <f>IF('4-Registro de activos'!$AY95="Nueva Construccion",IF($P95&gt;0,0,ROUNDUP(('4-Registro de activos'!$G95*'3- Datos generales'!$B$12*(1+'3- Datos generales'!$B$11)^(T$3-'3- Datos generales'!$B$4)),0)),0)</f>
        <v>0</v>
      </c>
      <c r="U95" s="21">
        <f>IF('4-Registro de activos'!$AY95="Nueva Construccion",IF($P95&gt;0,0,ROUNDUP(('4-Registro de activos'!$G95*'3- Datos generales'!$B$12*(1+'3- Datos generales'!$B$11)^(U$3-'3- Datos generales'!$B$4)),0)),0)</f>
        <v>0</v>
      </c>
      <c r="V95" s="21">
        <f>IF('4-Registro de activos'!$AY95="Nueva Construccion",IF($P95&gt;0,0,ROUNDUP(('4-Registro de activos'!$G95*'3- Datos generales'!$B$12*(1+'3- Datos generales'!$B$11)^(V$3-'3- Datos generales'!$B$4)),0)),0)</f>
        <v>0</v>
      </c>
      <c r="W95" s="21">
        <f>IF('4-Registro de activos'!$AY95="Nueva Construccion",IF($P95&gt;0,0,ROUNDUP(('4-Registro de activos'!$G95*'3- Datos generales'!$B$12*(1+'3- Datos generales'!$B$11)^(W$3-'3- Datos generales'!$B$4)),0)),0)</f>
        <v>0</v>
      </c>
      <c r="X95" s="21">
        <f>IF('4-Registro de activos'!$AY95="Nueva Construccion",IF($P95&gt;0,0,ROUNDUP(('4-Registro de activos'!$G95*'3- Datos generales'!$B$12*(1+'3- Datos generales'!$B$11)^(X$3-'3- Datos generales'!$B$4)),0)),0)</f>
        <v>0</v>
      </c>
      <c r="Y95" s="21">
        <f>IF('4-Registro de activos'!$AY95="Nueva Construccion",IF($P95&gt;0,0,ROUNDUP(('4-Registro de activos'!$G95*'3- Datos generales'!$B$12*(1+'3- Datos generales'!$B$11)^(Y$3-'3- Datos generales'!$B$4)),0)),0)</f>
        <v>0</v>
      </c>
      <c r="Z95" s="159">
        <f>IF('4-Registro de activos'!$AY95="Nueva Construccion",IF($P95&gt;0,0,ROUNDUP(('4-Registro de activos'!$G95*'3- Datos generales'!$B$12*(1+'3- Datos generales'!$B$11)^(Z$3-'3- Datos generales'!$B$4)),0)),0)</f>
        <v>0</v>
      </c>
      <c r="AA95" s="22">
        <f>IF('4-Registro de activos'!$AV95&lt;=(AA$3-'3- Datos generales'!$B$4),ROUNDUP(('4-Registro de activos'!$G95*'3- Datos generales'!$B$12*(1+'3- Datos generales'!$B$11)^(AA$3-'3- Datos generales'!$B$4)),0),0)</f>
        <v>0</v>
      </c>
      <c r="AB95" s="21">
        <f>IF('4-Registro de activos'!$AV95=(AB$3-'3- Datos generales'!$B$4),ROUNDUP(('4-Registro de activos'!$G95*'3- Datos generales'!$B$12*(1+'3- Datos generales'!$B$11)^(AB$3-'3- Datos generales'!$B$4)),0),0)</f>
        <v>0</v>
      </c>
      <c r="AC95" s="21">
        <f>IF('4-Registro de activos'!$AV95=(AC$3-'3- Datos generales'!$B$4),ROUNDUP(('4-Registro de activos'!$G95*'3- Datos generales'!$B$12*(1+'3- Datos generales'!$B$11)^(AC$3-'3- Datos generales'!$B$4)),0),0)</f>
        <v>0</v>
      </c>
      <c r="AD95" s="21">
        <f>IF('4-Registro de activos'!$AV95=(AD$3-'3- Datos generales'!$B$4),ROUNDUP(('4-Registro de activos'!$G95*'3- Datos generales'!$B$12*(1+'3- Datos generales'!$B$11)^(AD$3-'3- Datos generales'!$B$4)),0),0)</f>
        <v>0</v>
      </c>
      <c r="AE95" s="21">
        <f>IF('4-Registro de activos'!$AV95=(AE$3-'3- Datos generales'!$B$4),ROUNDUP(('4-Registro de activos'!$G95*'3- Datos generales'!$B$12*(1+'3- Datos generales'!$B$11)^(AE$3-'3- Datos generales'!$B$4)),0),0)</f>
        <v>0</v>
      </c>
      <c r="AF95" s="21">
        <f>IF('4-Registro de activos'!$AV95=(AF$3-'3- Datos generales'!$B$4),ROUNDUP(('4-Registro de activos'!$G95*'3- Datos generales'!$B$12*(1+'3- Datos generales'!$B$11)^(AF$3-'3- Datos generales'!$B$4)),0),0)</f>
        <v>0</v>
      </c>
      <c r="AG95" s="21">
        <f>IF('4-Registro de activos'!$AV95=(AG$3-'3- Datos generales'!$B$4),ROUNDUP(('4-Registro de activos'!$G95*'3- Datos generales'!$B$12*(1+'3- Datos generales'!$B$11)^(AG$3-'3- Datos generales'!$B$4)),0),0)</f>
        <v>0</v>
      </c>
      <c r="AH95" s="21">
        <f>IF('4-Registro de activos'!$AV95=(AH$3-'3- Datos generales'!$B$4),ROUNDUP(('4-Registro de activos'!$G95*'3- Datos generales'!$B$12*(1+'3- Datos generales'!$B$11)^(AH$3-'3- Datos generales'!$B$4)),0),0)</f>
        <v>0</v>
      </c>
      <c r="AI95" s="21">
        <f>IF('4-Registro de activos'!$AV95=(AI$3-'3- Datos generales'!$B$4),ROUNDUP(('4-Registro de activos'!$G95*'3- Datos generales'!$B$12*(1+'3- Datos generales'!$B$11)^(AI$3-'3- Datos generales'!$B$4)),0),0)</f>
        <v>0</v>
      </c>
      <c r="AJ95" s="21">
        <f>IF('4-Registro de activos'!$AV95=(AJ$3-'3- Datos generales'!$B$4),ROUNDUP(('4-Registro de activos'!$G95*'3- Datos generales'!$B$12*(1+'3- Datos generales'!$B$11)^(AJ$3-'3- Datos generales'!$B$4)),0),0)</f>
        <v>0</v>
      </c>
      <c r="AK95" s="159">
        <f>IF('4-Registro de activos'!$AV95=(AK$3-'3- Datos generales'!$B$4),ROUNDUP(('4-Registro de activos'!$G95*'3- Datos generales'!$B$12*(1+'3- Datos generales'!$B$11)^(AK$3-'3- Datos generales'!$B$4)),0),0)</f>
        <v>0</v>
      </c>
      <c r="AL95" s="22">
        <f>IF('4-Registro de activos'!$AV95&lt;=(AL$3-'3- Datos generales'!$B$4),ROUNDUP((('4-Registro de activos'!$H95*'3- Datos generales'!$B$12)*((1+'3- Datos generales'!$B$11)^(AL$3-'3- Datos generales'!$B$4+'8 -Datos de referencia'!$B$25))),0),0)</f>
        <v>0</v>
      </c>
      <c r="AM95" s="21">
        <f>IF('4-Registro de activos'!$AV95=(AM$3-'3- Datos generales'!$B$4),ROUNDUP((('4-Registro de activos'!$H95*'3- Datos generales'!$B$12)*((1+'3- Datos generales'!$B$11)^(AM$3-'3- Datos generales'!$B$4+'8 -Datos de referencia'!$B$25))),0),0)</f>
        <v>0</v>
      </c>
      <c r="AN95" s="21">
        <f>IF('4-Registro de activos'!$AV95=(AN$3-'3- Datos generales'!$B$4),ROUNDUP((('4-Registro de activos'!$H95*'3- Datos generales'!$B$12)*((1+'3- Datos generales'!$B$11)^(AN$3-'3- Datos generales'!$B$4+'8 -Datos de referencia'!$B$25))),0),0)</f>
        <v>0</v>
      </c>
      <c r="AO95" s="21">
        <f>IF('4-Registro de activos'!$AV95=(AO$3-'3- Datos generales'!$B$4),ROUNDUP((('4-Registro de activos'!$H95*'3- Datos generales'!$B$12)*((1+'3- Datos generales'!$B$11)^(AO$3-'3- Datos generales'!$B$4+'8 -Datos de referencia'!$B$25))),0),0)</f>
        <v>0</v>
      </c>
      <c r="AP95" s="21">
        <f>IF('4-Registro de activos'!$AV95=(AP$3-'3- Datos generales'!$B$4),ROUNDUP((('4-Registro de activos'!$H95*'3- Datos generales'!$B$12)*((1+'3- Datos generales'!$B$11)^(AP$3-'3- Datos generales'!$B$4+'8 -Datos de referencia'!$B$25))),0),0)</f>
        <v>0</v>
      </c>
      <c r="AQ95" s="21">
        <f>IF('4-Registro de activos'!$AV95=(AQ$3-'3- Datos generales'!$B$4),ROUNDUP((('4-Registro de activos'!$H95*'3- Datos generales'!$B$12)*((1+'3- Datos generales'!$B$11)^(AQ$3-'3- Datos generales'!$B$4+'8 -Datos de referencia'!$B$25))),0),0)</f>
        <v>0</v>
      </c>
      <c r="AR95" s="21">
        <f>IF('4-Registro de activos'!$AV95=(AR$3-'3- Datos generales'!$B$4),ROUNDUP((('4-Registro de activos'!$H95*'3- Datos generales'!$B$12)*((1+'3- Datos generales'!$B$11)^(AR$3-'3- Datos generales'!$B$4+'8 -Datos de referencia'!$B$25))),0),0)</f>
        <v>0</v>
      </c>
      <c r="AS95" s="21">
        <f>IF('4-Registro de activos'!$AV95=(AS$3-'3- Datos generales'!$B$4),ROUNDUP((('4-Registro de activos'!$H95*'3- Datos generales'!$B$12)*((1+'3- Datos generales'!$B$11)^(AS$3-'3- Datos generales'!$B$4+'8 -Datos de referencia'!$B$25))),0),0)</f>
        <v>0</v>
      </c>
      <c r="AT95" s="21">
        <f>IF('4-Registro de activos'!$AV95=(AT$3-'3- Datos generales'!$B$4),ROUNDUP((('4-Registro de activos'!$H95*'3- Datos generales'!$B$12)*((1+'3- Datos generales'!$B$11)^(AT$3-'3- Datos generales'!$B$4+'8 -Datos de referencia'!$B$25))),0),0)</f>
        <v>0</v>
      </c>
      <c r="AU95" s="21">
        <f>IF('4-Registro de activos'!$AV95=(AU$3-'3- Datos generales'!$B$4),ROUNDUP((('4-Registro de activos'!$H95*'3- Datos generales'!$B$12)*((1+'3- Datos generales'!$B$11)^(AU$3-'3- Datos generales'!$B$4+'8 -Datos de referencia'!$B$25))),0),0)</f>
        <v>0</v>
      </c>
      <c r="AV95" s="159">
        <f>IF('4-Registro de activos'!$AV95=(AV$3-'3- Datos generales'!$B$4),ROUNDUP((('4-Registro de activos'!$H95*'3- Datos generales'!$B$12)*((1+'3- Datos generales'!$B$11)^(AV$3-'3- Datos generales'!$B$4+'8 -Datos de referencia'!$B$25))),0),0)</f>
        <v>0</v>
      </c>
      <c r="AW95" s="23">
        <f>IF(P95&gt;0,($M95*(1+'3- Datos generales'!$B$5)^('5-Proyección inversiones'!AW$3-'3- Datos generales'!$B$4))*(P95*((1+'3- Datos generales'!$B$11)^(AW$3-'3- Datos generales'!$B$4+'8 -Datos de referencia'!$B$25))),0)</f>
        <v>0</v>
      </c>
      <c r="AX95" s="20">
        <f>IF(Q95&gt;0,($M95*(1+'3- Datos generales'!$B$5)^(AX$3-'3- Datos generales'!$B$4))*(Q95*((1+'3- Datos generales'!$B$11)^('5-Proyección inversiones'!AX$3-'3- Datos generales'!$B$4+'8 -Datos de referencia'!$B$25))),0)</f>
        <v>0</v>
      </c>
      <c r="AY95" s="20">
        <f>IF(R95&gt;0,($M95*(1+'3- Datos generales'!$B$5)^(AY$3-'3- Datos generales'!$B$4))*(R95*((1+'3- Datos generales'!$B$11)^('5-Proyección inversiones'!AY$3-'3- Datos generales'!$B$4+'8 -Datos de referencia'!$B$25))),0)</f>
        <v>0</v>
      </c>
      <c r="AZ95" s="20">
        <f>IF(S95&gt;0,($M95*(1+'3- Datos generales'!$B$5)^(AZ$3-'3- Datos generales'!$B$4))*(S95*((1+'3- Datos generales'!$B$11)^('5-Proyección inversiones'!AZ$3-'3- Datos generales'!$B$4+'8 -Datos de referencia'!$B$25))),0)</f>
        <v>0</v>
      </c>
      <c r="BA95" s="20">
        <f>IF(T95&gt;0,($M95*(1+'3- Datos generales'!$B$5)^(BA$3-'3- Datos generales'!$B$4))*(T95*((1+'3- Datos generales'!$B$11)^('5-Proyección inversiones'!BA$3-'3- Datos generales'!$B$4+'8 -Datos de referencia'!$B$25))),0)</f>
        <v>0</v>
      </c>
      <c r="BB95" s="20">
        <f>IF(U95&gt;0,($M95*(1+'3- Datos generales'!$B$5)^(BB$3-'3- Datos generales'!$B$4))*(U95*((1+'3- Datos generales'!$B$11)^('5-Proyección inversiones'!BB$3-'3- Datos generales'!$B$4+'8 -Datos de referencia'!$B$25))),0)</f>
        <v>0</v>
      </c>
      <c r="BC95" s="20">
        <f>IF(V95&gt;0,($M95*(1+'3- Datos generales'!$B$5)^(BC$3-'3- Datos generales'!$B$4))*(V95*((1+'3- Datos generales'!$B$11)^('5-Proyección inversiones'!BC$3-'3- Datos generales'!$B$4+'8 -Datos de referencia'!$B$25))),0)</f>
        <v>0</v>
      </c>
      <c r="BD95" s="20">
        <f>IF(W95&gt;0,($M95*(1+'3- Datos generales'!$B$5)^(BD$3-'3- Datos generales'!$B$4))*(W95*((1+'3- Datos generales'!$B$11)^('5-Proyección inversiones'!BD$3-'3- Datos generales'!$B$4+'8 -Datos de referencia'!$B$25))),0)</f>
        <v>0</v>
      </c>
      <c r="BE95" s="20">
        <f>IF(X95&gt;0,($M95*(1+'3- Datos generales'!$B$5)^(BE$3-'3- Datos generales'!$B$4))*(X95*((1+'3- Datos generales'!$B$11)^('5-Proyección inversiones'!BE$3-'3- Datos generales'!$B$4+'8 -Datos de referencia'!$B$25))),0)</f>
        <v>0</v>
      </c>
      <c r="BF95" s="20">
        <f>IF(Y95&gt;0,($M95*(1+'3- Datos generales'!$B$5)^(BF$3-'3- Datos generales'!$B$4))*(Y95*((1+'3- Datos generales'!$B$11)^('5-Proyección inversiones'!BF$3-'3- Datos generales'!$B$4+'8 -Datos de referencia'!$B$25))),0)</f>
        <v>0</v>
      </c>
      <c r="BG95" s="155">
        <f>IF(Z95&gt;0,($M95*(1+'3- Datos generales'!$B$5)^(BG$3-'3- Datos generales'!$B$4))*(Z95*((1+'3- Datos generales'!$B$11)^('5-Proyección inversiones'!BG$3-'3- Datos generales'!$B$4+'8 -Datos de referencia'!$B$25))),0)</f>
        <v>0</v>
      </c>
      <c r="BH95" s="23">
        <f>IF(AA95&gt;0,($N95*(1+'3- Datos generales'!$B$5)^(BH$3-'3- Datos generales'!$B$4))*(AA95*((1+'3- Datos generales'!$B$11)^('5-Proyección inversiones'!BH$3-'3- Datos generales'!$B$4+'8 -Datos de referencia'!$B$25))),0)</f>
        <v>0</v>
      </c>
      <c r="BI95" s="20">
        <f>IF(AB95&gt;0,$N95*((1+'3- Datos generales'!$B$5)^(BI$3-'3- Datos generales'!$B$4))*(AB95*((1+'3- Datos generales'!$B$11)^('5-Proyección inversiones'!BI$3-'3- Datos generales'!$B$4+'8 -Datos de referencia'!$B$25))),0)</f>
        <v>0</v>
      </c>
      <c r="BJ95" s="20">
        <f>IF(AC95&gt;0,$N95*((1+'3- Datos generales'!$B$5)^(BJ$3-'3- Datos generales'!$B$4))*(AC95*((1+'3- Datos generales'!$B$11)^('5-Proyección inversiones'!BJ$3-'3- Datos generales'!$B$4+'8 -Datos de referencia'!$B$25))),0)</f>
        <v>0</v>
      </c>
      <c r="BK95" s="20">
        <f>IF(AD95&gt;0,$N95*((1+'3- Datos generales'!$B$5)^(BK$3-'3- Datos generales'!$B$4))*(AD95*((1+'3- Datos generales'!$B$11)^('5-Proyección inversiones'!BK$3-'3- Datos generales'!$B$4+'8 -Datos de referencia'!$B$25))),0)</f>
        <v>0</v>
      </c>
      <c r="BL95" s="20">
        <f>IF(AE95&gt;0,$N95*((1+'3- Datos generales'!$B$5)^(BL$3-'3- Datos generales'!$B$4))*(AE95*((1+'3- Datos generales'!$B$11)^('5-Proyección inversiones'!BL$3-'3- Datos generales'!$B$4+'8 -Datos de referencia'!$B$25))),0)</f>
        <v>0</v>
      </c>
      <c r="BM95" s="20">
        <f>IF(AF95&gt;0,$N95*((1+'3- Datos generales'!$B$5)^(BM$3-'3- Datos generales'!$B$4))*(AF95*((1+'3- Datos generales'!$B$11)^('5-Proyección inversiones'!BM$3-'3- Datos generales'!$B$4+'8 -Datos de referencia'!$B$25))),0)</f>
        <v>0</v>
      </c>
      <c r="BN95" s="20">
        <f>IF(AG95&gt;0,$N95*((1+'3- Datos generales'!$B$5)^(BN$3-'3- Datos generales'!$B$4))*(AG95*((1+'3- Datos generales'!$B$11)^('5-Proyección inversiones'!BN$3-'3- Datos generales'!$B$4+'8 -Datos de referencia'!$B$25))),0)</f>
        <v>0</v>
      </c>
      <c r="BO95" s="20">
        <f>IF(AH95&gt;0,$N95*((1+'3- Datos generales'!$B$5)^(BO$3-'3- Datos generales'!$B$4))*(AH95*((1+'3- Datos generales'!$B$11)^('5-Proyección inversiones'!BO$3-'3- Datos generales'!$B$4+'8 -Datos de referencia'!$B$25))),0)</f>
        <v>0</v>
      </c>
      <c r="BP95" s="20">
        <f>IF(AI95&gt;0,$N95*((1+'3- Datos generales'!$B$5)^(BP$3-'3- Datos generales'!$B$4))*(AI95*((1+'3- Datos generales'!$B$11)^('5-Proyección inversiones'!BP$3-'3- Datos generales'!$B$4+'8 -Datos de referencia'!$B$25))),0)</f>
        <v>0</v>
      </c>
      <c r="BQ95" s="20">
        <f>IF(AJ95&gt;0,$N95*((1+'3- Datos generales'!$B$5)^(BQ$3-'3- Datos generales'!$B$4))*(AJ95*((1+'3- Datos generales'!$B$11)^('5-Proyección inversiones'!BQ$3-'3- Datos generales'!$B$4+'8 -Datos de referencia'!$B$25))),0)</f>
        <v>0</v>
      </c>
      <c r="BR95" s="155">
        <f>IF(AK95&gt;0,$N95*((1+'3- Datos generales'!$B$5)^(BR$3-'3- Datos generales'!$B$4))*(AK95*((1+'3- Datos generales'!$B$11)^('5-Proyección inversiones'!BR$3-'3- Datos generales'!$B$4+'8 -Datos de referencia'!$B$25))),0)</f>
        <v>0</v>
      </c>
      <c r="BS95" s="23">
        <f>IF(AL95&gt;0,AL95*($O95*(1+'3- Datos generales'!$B$5)^(BH$3-'3- Datos generales'!$B$4)),0)</f>
        <v>0</v>
      </c>
      <c r="BT95" s="20">
        <f>IF(AM95&gt;0,AM95*($O95*(1+'3- Datos generales'!$B$5)^(BT$3-'3- Datos generales'!$B$4)),0)</f>
        <v>0</v>
      </c>
      <c r="BU95" s="20">
        <f>IF(AN95&gt;0,AN95*($O95*(1+'3- Datos generales'!$B$5)^(BU$3-'3- Datos generales'!$B$4)),0)</f>
        <v>0</v>
      </c>
      <c r="BV95" s="20">
        <f>IF(AO95&gt;0,AO95*($O95*(1+'3- Datos generales'!$B$5)^(BV$3-'3- Datos generales'!$B$4)),0)</f>
        <v>0</v>
      </c>
      <c r="BW95" s="20">
        <f>IF(AP95&gt;0,AP95*($O95*(1+'3- Datos generales'!$B$5)^(BW$3-'3- Datos generales'!$B$4)),0)</f>
        <v>0</v>
      </c>
      <c r="BX95" s="20">
        <f>IF(AQ95&gt;0,AQ95*($O95*(1+'3- Datos generales'!$B$5)^(BX$3-'3- Datos generales'!$B$4)),0)</f>
        <v>0</v>
      </c>
      <c r="BY95" s="20">
        <f>IF(AR95&gt;0,AR95*($O95*(1+'3- Datos generales'!$B$5)^(BY$3-'3- Datos generales'!$B$4)),0)</f>
        <v>0</v>
      </c>
      <c r="BZ95" s="20">
        <f>IF(AS95&gt;0,AS95*($O95*(1+'3- Datos generales'!$B$5)^(BZ$3-'3- Datos generales'!$B$4)),0)</f>
        <v>0</v>
      </c>
      <c r="CA95" s="20">
        <f>IF(AT95&gt;0,AT95*($O95*(1+'3- Datos generales'!$B$5)^(CA$3-'3- Datos generales'!$B$4)),0)</f>
        <v>0</v>
      </c>
      <c r="CB95" s="20">
        <f>IF(AU95&gt;0,AU95*($O95*(1+'3- Datos generales'!$B$5)^(CB$3-'3- Datos generales'!$B$4)),0)</f>
        <v>0</v>
      </c>
      <c r="CC95" s="155">
        <f>IF(AV95&gt;0,AV95*($O95*(1+'3- Datos generales'!$B$5)^(CC$3-'3- Datos generales'!$B$4)),0)</f>
        <v>0</v>
      </c>
    </row>
    <row r="96" spans="1:81" x14ac:dyDescent="0.25">
      <c r="A96" s="38"/>
      <c r="B96" s="14"/>
      <c r="C96" s="14">
        <f>'4-Registro de activos'!C96</f>
        <v>0</v>
      </c>
      <c r="D96" s="14">
        <f>'4-Registro de activos'!D96</f>
        <v>0</v>
      </c>
      <c r="E96" s="14">
        <f>'4-Registro de activos'!E96</f>
        <v>0</v>
      </c>
      <c r="F96" s="14">
        <f>'4-Registro de activos'!F96</f>
        <v>0</v>
      </c>
      <c r="G96" s="14">
        <f>'4-Registro de activos'!G96</f>
        <v>0</v>
      </c>
      <c r="H96" s="26">
        <f>'4-Registro de activos'!H96</f>
        <v>0</v>
      </c>
      <c r="I96" s="15" t="str">
        <f>'4-Registro de activos'!AV96</f>
        <v>n/a</v>
      </c>
      <c r="J96" s="14" t="str">
        <f>'4-Registro de activos'!AW96</f>
        <v>Bajo Riesgo</v>
      </c>
      <c r="K96" s="14" t="str">
        <f>'4-Registro de activos'!AX96</f>
        <v>n/a</v>
      </c>
      <c r="L96" s="14" t="str">
        <f>'4-Registro de activos'!AY96</f>
        <v>n/a</v>
      </c>
      <c r="M96" s="66">
        <f>IF('4-Registro de activos'!K96="Sistema no mejorado",AVERAGE('3- Datos generales'!$D$20:$D$21),0)</f>
        <v>0</v>
      </c>
      <c r="N96" s="20" t="str">
        <f>IF('4-Registro de activos'!K96="Sistema no mejorado",0,IF('4-Registro de activos'!I96="sin dato","n/a",IF('4-Registro de activos'!I96="otro","n/a",VLOOKUP('4-Registro de activos'!I96,'3- Datos generales'!$A$23:$D$24,4,0))))</f>
        <v>n/a</v>
      </c>
      <c r="O96" s="155" t="str">
        <f>IF('4-Registro de activos'!K96="Sistema no mejorado",0,IF('4-Registro de activos'!I96="sin dato","n/a",IF('4-Registro de activos'!I96="otro","n/a",VLOOKUP('4-Registro de activos'!I96,'3- Datos generales'!$A$26:$D$27,4,0))))</f>
        <v>n/a</v>
      </c>
      <c r="P96" s="22">
        <f>IF('4-Registro de activos'!$AY96="Nueva Construccion",ROUNDUP(('4-Registro de activos'!$G96*'3- Datos generales'!$B$12*(1+'3- Datos generales'!$B$11)^(P$3-'3- Datos generales'!$B$4)),0),0)</f>
        <v>0</v>
      </c>
      <c r="Q96" s="21">
        <f>IF('4-Registro de activos'!$AY96="Nueva Construccion",IF($P96&gt;0,0,ROUNDUP(('4-Registro de activos'!$G96*'3- Datos generales'!$B$12*(1+'3- Datos generales'!$B$11)^(Q$3-'3- Datos generales'!$B$4)),0)),0)</f>
        <v>0</v>
      </c>
      <c r="R96" s="21">
        <f>IF('4-Registro de activos'!$AY96="Nueva Construccion",IF($P96&gt;0,0,ROUNDUP(('4-Registro de activos'!$G96*'3- Datos generales'!$B$12*(1+'3- Datos generales'!$B$11)^(R$3-'3- Datos generales'!$B$4)),0)),0)</f>
        <v>0</v>
      </c>
      <c r="S96" s="21">
        <f>IF('4-Registro de activos'!$AY96="Nueva Construccion",IF($P96&gt;0,0,ROUNDUP(('4-Registro de activos'!$G96*'3- Datos generales'!$B$12*(1+'3- Datos generales'!$B$11)^(S$3-'3- Datos generales'!$B$4)),0)),0)</f>
        <v>0</v>
      </c>
      <c r="T96" s="21">
        <f>IF('4-Registro de activos'!$AY96="Nueva Construccion",IF($P96&gt;0,0,ROUNDUP(('4-Registro de activos'!$G96*'3- Datos generales'!$B$12*(1+'3- Datos generales'!$B$11)^(T$3-'3- Datos generales'!$B$4)),0)),0)</f>
        <v>0</v>
      </c>
      <c r="U96" s="21">
        <f>IF('4-Registro de activos'!$AY96="Nueva Construccion",IF($P96&gt;0,0,ROUNDUP(('4-Registro de activos'!$G96*'3- Datos generales'!$B$12*(1+'3- Datos generales'!$B$11)^(U$3-'3- Datos generales'!$B$4)),0)),0)</f>
        <v>0</v>
      </c>
      <c r="V96" s="21">
        <f>IF('4-Registro de activos'!$AY96="Nueva Construccion",IF($P96&gt;0,0,ROUNDUP(('4-Registro de activos'!$G96*'3- Datos generales'!$B$12*(1+'3- Datos generales'!$B$11)^(V$3-'3- Datos generales'!$B$4)),0)),0)</f>
        <v>0</v>
      </c>
      <c r="W96" s="21">
        <f>IF('4-Registro de activos'!$AY96="Nueva Construccion",IF($P96&gt;0,0,ROUNDUP(('4-Registro de activos'!$G96*'3- Datos generales'!$B$12*(1+'3- Datos generales'!$B$11)^(W$3-'3- Datos generales'!$B$4)),0)),0)</f>
        <v>0</v>
      </c>
      <c r="X96" s="21">
        <f>IF('4-Registro de activos'!$AY96="Nueva Construccion",IF($P96&gt;0,0,ROUNDUP(('4-Registro de activos'!$G96*'3- Datos generales'!$B$12*(1+'3- Datos generales'!$B$11)^(X$3-'3- Datos generales'!$B$4)),0)),0)</f>
        <v>0</v>
      </c>
      <c r="Y96" s="21">
        <f>IF('4-Registro de activos'!$AY96="Nueva Construccion",IF($P96&gt;0,0,ROUNDUP(('4-Registro de activos'!$G96*'3- Datos generales'!$B$12*(1+'3- Datos generales'!$B$11)^(Y$3-'3- Datos generales'!$B$4)),0)),0)</f>
        <v>0</v>
      </c>
      <c r="Z96" s="159">
        <f>IF('4-Registro de activos'!$AY96="Nueva Construccion",IF($P96&gt;0,0,ROUNDUP(('4-Registro de activos'!$G96*'3- Datos generales'!$B$12*(1+'3- Datos generales'!$B$11)^(Z$3-'3- Datos generales'!$B$4)),0)),0)</f>
        <v>0</v>
      </c>
      <c r="AA96" s="22">
        <f>IF('4-Registro de activos'!$AV96&lt;=(AA$3-'3- Datos generales'!$B$4),ROUNDUP(('4-Registro de activos'!$G96*'3- Datos generales'!$B$12*(1+'3- Datos generales'!$B$11)^(AA$3-'3- Datos generales'!$B$4)),0),0)</f>
        <v>0</v>
      </c>
      <c r="AB96" s="21">
        <f>IF('4-Registro de activos'!$AV96=(AB$3-'3- Datos generales'!$B$4),ROUNDUP(('4-Registro de activos'!$G96*'3- Datos generales'!$B$12*(1+'3- Datos generales'!$B$11)^(AB$3-'3- Datos generales'!$B$4)),0),0)</f>
        <v>0</v>
      </c>
      <c r="AC96" s="21">
        <f>IF('4-Registro de activos'!$AV96=(AC$3-'3- Datos generales'!$B$4),ROUNDUP(('4-Registro de activos'!$G96*'3- Datos generales'!$B$12*(1+'3- Datos generales'!$B$11)^(AC$3-'3- Datos generales'!$B$4)),0),0)</f>
        <v>0</v>
      </c>
      <c r="AD96" s="21">
        <f>IF('4-Registro de activos'!$AV96=(AD$3-'3- Datos generales'!$B$4),ROUNDUP(('4-Registro de activos'!$G96*'3- Datos generales'!$B$12*(1+'3- Datos generales'!$B$11)^(AD$3-'3- Datos generales'!$B$4)),0),0)</f>
        <v>0</v>
      </c>
      <c r="AE96" s="21">
        <f>IF('4-Registro de activos'!$AV96=(AE$3-'3- Datos generales'!$B$4),ROUNDUP(('4-Registro de activos'!$G96*'3- Datos generales'!$B$12*(1+'3- Datos generales'!$B$11)^(AE$3-'3- Datos generales'!$B$4)),0),0)</f>
        <v>0</v>
      </c>
      <c r="AF96" s="21">
        <f>IF('4-Registro de activos'!$AV96=(AF$3-'3- Datos generales'!$B$4),ROUNDUP(('4-Registro de activos'!$G96*'3- Datos generales'!$B$12*(1+'3- Datos generales'!$B$11)^(AF$3-'3- Datos generales'!$B$4)),0),0)</f>
        <v>0</v>
      </c>
      <c r="AG96" s="21">
        <f>IF('4-Registro de activos'!$AV96=(AG$3-'3- Datos generales'!$B$4),ROUNDUP(('4-Registro de activos'!$G96*'3- Datos generales'!$B$12*(1+'3- Datos generales'!$B$11)^(AG$3-'3- Datos generales'!$B$4)),0),0)</f>
        <v>0</v>
      </c>
      <c r="AH96" s="21">
        <f>IF('4-Registro de activos'!$AV96=(AH$3-'3- Datos generales'!$B$4),ROUNDUP(('4-Registro de activos'!$G96*'3- Datos generales'!$B$12*(1+'3- Datos generales'!$B$11)^(AH$3-'3- Datos generales'!$B$4)),0),0)</f>
        <v>0</v>
      </c>
      <c r="AI96" s="21">
        <f>IF('4-Registro de activos'!$AV96=(AI$3-'3- Datos generales'!$B$4),ROUNDUP(('4-Registro de activos'!$G96*'3- Datos generales'!$B$12*(1+'3- Datos generales'!$B$11)^(AI$3-'3- Datos generales'!$B$4)),0),0)</f>
        <v>0</v>
      </c>
      <c r="AJ96" s="21">
        <f>IF('4-Registro de activos'!$AV96=(AJ$3-'3- Datos generales'!$B$4),ROUNDUP(('4-Registro de activos'!$G96*'3- Datos generales'!$B$12*(1+'3- Datos generales'!$B$11)^(AJ$3-'3- Datos generales'!$B$4)),0),0)</f>
        <v>0</v>
      </c>
      <c r="AK96" s="159">
        <f>IF('4-Registro de activos'!$AV96=(AK$3-'3- Datos generales'!$B$4),ROUNDUP(('4-Registro de activos'!$G96*'3- Datos generales'!$B$12*(1+'3- Datos generales'!$B$11)^(AK$3-'3- Datos generales'!$B$4)),0),0)</f>
        <v>0</v>
      </c>
      <c r="AL96" s="22">
        <f>IF('4-Registro de activos'!$AV96&lt;=(AL$3-'3- Datos generales'!$B$4),ROUNDUP((('4-Registro de activos'!$H96*'3- Datos generales'!$B$12)*((1+'3- Datos generales'!$B$11)^(AL$3-'3- Datos generales'!$B$4+'8 -Datos de referencia'!$B$25))),0),0)</f>
        <v>0</v>
      </c>
      <c r="AM96" s="21">
        <f>IF('4-Registro de activos'!$AV96=(AM$3-'3- Datos generales'!$B$4),ROUNDUP((('4-Registro de activos'!$H96*'3- Datos generales'!$B$12)*((1+'3- Datos generales'!$B$11)^(AM$3-'3- Datos generales'!$B$4+'8 -Datos de referencia'!$B$25))),0),0)</f>
        <v>0</v>
      </c>
      <c r="AN96" s="21">
        <f>IF('4-Registro de activos'!$AV96=(AN$3-'3- Datos generales'!$B$4),ROUNDUP((('4-Registro de activos'!$H96*'3- Datos generales'!$B$12)*((1+'3- Datos generales'!$B$11)^(AN$3-'3- Datos generales'!$B$4+'8 -Datos de referencia'!$B$25))),0),0)</f>
        <v>0</v>
      </c>
      <c r="AO96" s="21">
        <f>IF('4-Registro de activos'!$AV96=(AO$3-'3- Datos generales'!$B$4),ROUNDUP((('4-Registro de activos'!$H96*'3- Datos generales'!$B$12)*((1+'3- Datos generales'!$B$11)^(AO$3-'3- Datos generales'!$B$4+'8 -Datos de referencia'!$B$25))),0),0)</f>
        <v>0</v>
      </c>
      <c r="AP96" s="21">
        <f>IF('4-Registro de activos'!$AV96=(AP$3-'3- Datos generales'!$B$4),ROUNDUP((('4-Registro de activos'!$H96*'3- Datos generales'!$B$12)*((1+'3- Datos generales'!$B$11)^(AP$3-'3- Datos generales'!$B$4+'8 -Datos de referencia'!$B$25))),0),0)</f>
        <v>0</v>
      </c>
      <c r="AQ96" s="21">
        <f>IF('4-Registro de activos'!$AV96=(AQ$3-'3- Datos generales'!$B$4),ROUNDUP((('4-Registro de activos'!$H96*'3- Datos generales'!$B$12)*((1+'3- Datos generales'!$B$11)^(AQ$3-'3- Datos generales'!$B$4+'8 -Datos de referencia'!$B$25))),0),0)</f>
        <v>0</v>
      </c>
      <c r="AR96" s="21">
        <f>IF('4-Registro de activos'!$AV96=(AR$3-'3- Datos generales'!$B$4),ROUNDUP((('4-Registro de activos'!$H96*'3- Datos generales'!$B$12)*((1+'3- Datos generales'!$B$11)^(AR$3-'3- Datos generales'!$B$4+'8 -Datos de referencia'!$B$25))),0),0)</f>
        <v>0</v>
      </c>
      <c r="AS96" s="21">
        <f>IF('4-Registro de activos'!$AV96=(AS$3-'3- Datos generales'!$B$4),ROUNDUP((('4-Registro de activos'!$H96*'3- Datos generales'!$B$12)*((1+'3- Datos generales'!$B$11)^(AS$3-'3- Datos generales'!$B$4+'8 -Datos de referencia'!$B$25))),0),0)</f>
        <v>0</v>
      </c>
      <c r="AT96" s="21">
        <f>IF('4-Registro de activos'!$AV96=(AT$3-'3- Datos generales'!$B$4),ROUNDUP((('4-Registro de activos'!$H96*'3- Datos generales'!$B$12)*((1+'3- Datos generales'!$B$11)^(AT$3-'3- Datos generales'!$B$4+'8 -Datos de referencia'!$B$25))),0),0)</f>
        <v>0</v>
      </c>
      <c r="AU96" s="21">
        <f>IF('4-Registro de activos'!$AV96=(AU$3-'3- Datos generales'!$B$4),ROUNDUP((('4-Registro de activos'!$H96*'3- Datos generales'!$B$12)*((1+'3- Datos generales'!$B$11)^(AU$3-'3- Datos generales'!$B$4+'8 -Datos de referencia'!$B$25))),0),0)</f>
        <v>0</v>
      </c>
      <c r="AV96" s="159">
        <f>IF('4-Registro de activos'!$AV96=(AV$3-'3- Datos generales'!$B$4),ROUNDUP((('4-Registro de activos'!$H96*'3- Datos generales'!$B$12)*((1+'3- Datos generales'!$B$11)^(AV$3-'3- Datos generales'!$B$4+'8 -Datos de referencia'!$B$25))),0),0)</f>
        <v>0</v>
      </c>
      <c r="AW96" s="23">
        <f>IF(P96&gt;0,($M96*(1+'3- Datos generales'!$B$5)^('5-Proyección inversiones'!AW$3-'3- Datos generales'!$B$4))*(P96*((1+'3- Datos generales'!$B$11)^(AW$3-'3- Datos generales'!$B$4+'8 -Datos de referencia'!$B$25))),0)</f>
        <v>0</v>
      </c>
      <c r="AX96" s="20">
        <f>IF(Q96&gt;0,($M96*(1+'3- Datos generales'!$B$5)^(AX$3-'3- Datos generales'!$B$4))*(Q96*((1+'3- Datos generales'!$B$11)^('5-Proyección inversiones'!AX$3-'3- Datos generales'!$B$4+'8 -Datos de referencia'!$B$25))),0)</f>
        <v>0</v>
      </c>
      <c r="AY96" s="20">
        <f>IF(R96&gt;0,($M96*(1+'3- Datos generales'!$B$5)^(AY$3-'3- Datos generales'!$B$4))*(R96*((1+'3- Datos generales'!$B$11)^('5-Proyección inversiones'!AY$3-'3- Datos generales'!$B$4+'8 -Datos de referencia'!$B$25))),0)</f>
        <v>0</v>
      </c>
      <c r="AZ96" s="20">
        <f>IF(S96&gt;0,($M96*(1+'3- Datos generales'!$B$5)^(AZ$3-'3- Datos generales'!$B$4))*(S96*((1+'3- Datos generales'!$B$11)^('5-Proyección inversiones'!AZ$3-'3- Datos generales'!$B$4+'8 -Datos de referencia'!$B$25))),0)</f>
        <v>0</v>
      </c>
      <c r="BA96" s="20">
        <f>IF(T96&gt;0,($M96*(1+'3- Datos generales'!$B$5)^(BA$3-'3- Datos generales'!$B$4))*(T96*((1+'3- Datos generales'!$B$11)^('5-Proyección inversiones'!BA$3-'3- Datos generales'!$B$4+'8 -Datos de referencia'!$B$25))),0)</f>
        <v>0</v>
      </c>
      <c r="BB96" s="20">
        <f>IF(U96&gt;0,($M96*(1+'3- Datos generales'!$B$5)^(BB$3-'3- Datos generales'!$B$4))*(U96*((1+'3- Datos generales'!$B$11)^('5-Proyección inversiones'!BB$3-'3- Datos generales'!$B$4+'8 -Datos de referencia'!$B$25))),0)</f>
        <v>0</v>
      </c>
      <c r="BC96" s="20">
        <f>IF(V96&gt;0,($M96*(1+'3- Datos generales'!$B$5)^(BC$3-'3- Datos generales'!$B$4))*(V96*((1+'3- Datos generales'!$B$11)^('5-Proyección inversiones'!BC$3-'3- Datos generales'!$B$4+'8 -Datos de referencia'!$B$25))),0)</f>
        <v>0</v>
      </c>
      <c r="BD96" s="20">
        <f>IF(W96&gt;0,($M96*(1+'3- Datos generales'!$B$5)^(BD$3-'3- Datos generales'!$B$4))*(W96*((1+'3- Datos generales'!$B$11)^('5-Proyección inversiones'!BD$3-'3- Datos generales'!$B$4+'8 -Datos de referencia'!$B$25))),0)</f>
        <v>0</v>
      </c>
      <c r="BE96" s="20">
        <f>IF(X96&gt;0,($M96*(1+'3- Datos generales'!$B$5)^(BE$3-'3- Datos generales'!$B$4))*(X96*((1+'3- Datos generales'!$B$11)^('5-Proyección inversiones'!BE$3-'3- Datos generales'!$B$4+'8 -Datos de referencia'!$B$25))),0)</f>
        <v>0</v>
      </c>
      <c r="BF96" s="20">
        <f>IF(Y96&gt;0,($M96*(1+'3- Datos generales'!$B$5)^(BF$3-'3- Datos generales'!$B$4))*(Y96*((1+'3- Datos generales'!$B$11)^('5-Proyección inversiones'!BF$3-'3- Datos generales'!$B$4+'8 -Datos de referencia'!$B$25))),0)</f>
        <v>0</v>
      </c>
      <c r="BG96" s="155">
        <f>IF(Z96&gt;0,($M96*(1+'3- Datos generales'!$B$5)^(BG$3-'3- Datos generales'!$B$4))*(Z96*((1+'3- Datos generales'!$B$11)^('5-Proyección inversiones'!BG$3-'3- Datos generales'!$B$4+'8 -Datos de referencia'!$B$25))),0)</f>
        <v>0</v>
      </c>
      <c r="BH96" s="23">
        <f>IF(AA96&gt;0,($N96*(1+'3- Datos generales'!$B$5)^(BH$3-'3- Datos generales'!$B$4))*(AA96*((1+'3- Datos generales'!$B$11)^('5-Proyección inversiones'!BH$3-'3- Datos generales'!$B$4+'8 -Datos de referencia'!$B$25))),0)</f>
        <v>0</v>
      </c>
      <c r="BI96" s="20">
        <f>IF(AB96&gt;0,$N96*((1+'3- Datos generales'!$B$5)^(BI$3-'3- Datos generales'!$B$4))*(AB96*((1+'3- Datos generales'!$B$11)^('5-Proyección inversiones'!BI$3-'3- Datos generales'!$B$4+'8 -Datos de referencia'!$B$25))),0)</f>
        <v>0</v>
      </c>
      <c r="BJ96" s="20">
        <f>IF(AC96&gt;0,$N96*((1+'3- Datos generales'!$B$5)^(BJ$3-'3- Datos generales'!$B$4))*(AC96*((1+'3- Datos generales'!$B$11)^('5-Proyección inversiones'!BJ$3-'3- Datos generales'!$B$4+'8 -Datos de referencia'!$B$25))),0)</f>
        <v>0</v>
      </c>
      <c r="BK96" s="20">
        <f>IF(AD96&gt;0,$N96*((1+'3- Datos generales'!$B$5)^(BK$3-'3- Datos generales'!$B$4))*(AD96*((1+'3- Datos generales'!$B$11)^('5-Proyección inversiones'!BK$3-'3- Datos generales'!$B$4+'8 -Datos de referencia'!$B$25))),0)</f>
        <v>0</v>
      </c>
      <c r="BL96" s="20">
        <f>IF(AE96&gt;0,$N96*((1+'3- Datos generales'!$B$5)^(BL$3-'3- Datos generales'!$B$4))*(AE96*((1+'3- Datos generales'!$B$11)^('5-Proyección inversiones'!BL$3-'3- Datos generales'!$B$4+'8 -Datos de referencia'!$B$25))),0)</f>
        <v>0</v>
      </c>
      <c r="BM96" s="20">
        <f>IF(AF96&gt;0,$N96*((1+'3- Datos generales'!$B$5)^(BM$3-'3- Datos generales'!$B$4))*(AF96*((1+'3- Datos generales'!$B$11)^('5-Proyección inversiones'!BM$3-'3- Datos generales'!$B$4+'8 -Datos de referencia'!$B$25))),0)</f>
        <v>0</v>
      </c>
      <c r="BN96" s="20">
        <f>IF(AG96&gt;0,$N96*((1+'3- Datos generales'!$B$5)^(BN$3-'3- Datos generales'!$B$4))*(AG96*((1+'3- Datos generales'!$B$11)^('5-Proyección inversiones'!BN$3-'3- Datos generales'!$B$4+'8 -Datos de referencia'!$B$25))),0)</f>
        <v>0</v>
      </c>
      <c r="BO96" s="20">
        <f>IF(AH96&gt;0,$N96*((1+'3- Datos generales'!$B$5)^(BO$3-'3- Datos generales'!$B$4))*(AH96*((1+'3- Datos generales'!$B$11)^('5-Proyección inversiones'!BO$3-'3- Datos generales'!$B$4+'8 -Datos de referencia'!$B$25))),0)</f>
        <v>0</v>
      </c>
      <c r="BP96" s="20">
        <f>IF(AI96&gt;0,$N96*((1+'3- Datos generales'!$B$5)^(BP$3-'3- Datos generales'!$B$4))*(AI96*((1+'3- Datos generales'!$B$11)^('5-Proyección inversiones'!BP$3-'3- Datos generales'!$B$4+'8 -Datos de referencia'!$B$25))),0)</f>
        <v>0</v>
      </c>
      <c r="BQ96" s="20">
        <f>IF(AJ96&gt;0,$N96*((1+'3- Datos generales'!$B$5)^(BQ$3-'3- Datos generales'!$B$4))*(AJ96*((1+'3- Datos generales'!$B$11)^('5-Proyección inversiones'!BQ$3-'3- Datos generales'!$B$4+'8 -Datos de referencia'!$B$25))),0)</f>
        <v>0</v>
      </c>
      <c r="BR96" s="155">
        <f>IF(AK96&gt;0,$N96*((1+'3- Datos generales'!$B$5)^(BR$3-'3- Datos generales'!$B$4))*(AK96*((1+'3- Datos generales'!$B$11)^('5-Proyección inversiones'!BR$3-'3- Datos generales'!$B$4+'8 -Datos de referencia'!$B$25))),0)</f>
        <v>0</v>
      </c>
      <c r="BS96" s="23">
        <f>IF(AL96&gt;0,AL96*($O96*(1+'3- Datos generales'!$B$5)^(BH$3-'3- Datos generales'!$B$4)),0)</f>
        <v>0</v>
      </c>
      <c r="BT96" s="20">
        <f>IF(AM96&gt;0,AM96*($O96*(1+'3- Datos generales'!$B$5)^(BT$3-'3- Datos generales'!$B$4)),0)</f>
        <v>0</v>
      </c>
      <c r="BU96" s="20">
        <f>IF(AN96&gt;0,AN96*($O96*(1+'3- Datos generales'!$B$5)^(BU$3-'3- Datos generales'!$B$4)),0)</f>
        <v>0</v>
      </c>
      <c r="BV96" s="20">
        <f>IF(AO96&gt;0,AO96*($O96*(1+'3- Datos generales'!$B$5)^(BV$3-'3- Datos generales'!$B$4)),0)</f>
        <v>0</v>
      </c>
      <c r="BW96" s="20">
        <f>IF(AP96&gt;0,AP96*($O96*(1+'3- Datos generales'!$B$5)^(BW$3-'3- Datos generales'!$B$4)),0)</f>
        <v>0</v>
      </c>
      <c r="BX96" s="20">
        <f>IF(AQ96&gt;0,AQ96*($O96*(1+'3- Datos generales'!$B$5)^(BX$3-'3- Datos generales'!$B$4)),0)</f>
        <v>0</v>
      </c>
      <c r="BY96" s="20">
        <f>IF(AR96&gt;0,AR96*($O96*(1+'3- Datos generales'!$B$5)^(BY$3-'3- Datos generales'!$B$4)),0)</f>
        <v>0</v>
      </c>
      <c r="BZ96" s="20">
        <f>IF(AS96&gt;0,AS96*($O96*(1+'3- Datos generales'!$B$5)^(BZ$3-'3- Datos generales'!$B$4)),0)</f>
        <v>0</v>
      </c>
      <c r="CA96" s="20">
        <f>IF(AT96&gt;0,AT96*($O96*(1+'3- Datos generales'!$B$5)^(CA$3-'3- Datos generales'!$B$4)),0)</f>
        <v>0</v>
      </c>
      <c r="CB96" s="20">
        <f>IF(AU96&gt;0,AU96*($O96*(1+'3- Datos generales'!$B$5)^(CB$3-'3- Datos generales'!$B$4)),0)</f>
        <v>0</v>
      </c>
      <c r="CC96" s="155">
        <f>IF(AV96&gt;0,AV96*($O96*(1+'3- Datos generales'!$B$5)^(CC$3-'3- Datos generales'!$B$4)),0)</f>
        <v>0</v>
      </c>
    </row>
    <row r="97" spans="1:81" x14ac:dyDescent="0.25">
      <c r="A97" s="38"/>
      <c r="B97" s="14"/>
      <c r="C97" s="14">
        <f>'4-Registro de activos'!C97</f>
        <v>0</v>
      </c>
      <c r="D97" s="14">
        <f>'4-Registro de activos'!D97</f>
        <v>0</v>
      </c>
      <c r="E97" s="14">
        <f>'4-Registro de activos'!E97</f>
        <v>0</v>
      </c>
      <c r="F97" s="14">
        <f>'4-Registro de activos'!F97</f>
        <v>0</v>
      </c>
      <c r="G97" s="14">
        <f>'4-Registro de activos'!G97</f>
        <v>0</v>
      </c>
      <c r="H97" s="26">
        <f>'4-Registro de activos'!H97</f>
        <v>0</v>
      </c>
      <c r="I97" s="15" t="str">
        <f>'4-Registro de activos'!AV97</f>
        <v>n/a</v>
      </c>
      <c r="J97" s="14" t="str">
        <f>'4-Registro de activos'!AW97</f>
        <v>Bajo Riesgo</v>
      </c>
      <c r="K97" s="14" t="str">
        <f>'4-Registro de activos'!AX97</f>
        <v>n/a</v>
      </c>
      <c r="L97" s="14" t="str">
        <f>'4-Registro de activos'!AY97</f>
        <v>n/a</v>
      </c>
      <c r="M97" s="66">
        <f>IF('4-Registro de activos'!K97="Sistema no mejorado",AVERAGE('3- Datos generales'!$D$20:$D$21),0)</f>
        <v>0</v>
      </c>
      <c r="N97" s="20" t="str">
        <f>IF('4-Registro de activos'!K97="Sistema no mejorado",0,IF('4-Registro de activos'!I97="sin dato","n/a",IF('4-Registro de activos'!I97="otro","n/a",VLOOKUP('4-Registro de activos'!I97,'3- Datos generales'!$A$23:$D$24,4,0))))</f>
        <v>n/a</v>
      </c>
      <c r="O97" s="155" t="str">
        <f>IF('4-Registro de activos'!K97="Sistema no mejorado",0,IF('4-Registro de activos'!I97="sin dato","n/a",IF('4-Registro de activos'!I97="otro","n/a",VLOOKUP('4-Registro de activos'!I97,'3- Datos generales'!$A$26:$D$27,4,0))))</f>
        <v>n/a</v>
      </c>
      <c r="P97" s="22">
        <f>IF('4-Registro de activos'!$AY97="Nueva Construccion",ROUNDUP(('4-Registro de activos'!$G97*'3- Datos generales'!$B$12*(1+'3- Datos generales'!$B$11)^(P$3-'3- Datos generales'!$B$4)),0),0)</f>
        <v>0</v>
      </c>
      <c r="Q97" s="21">
        <f>IF('4-Registro de activos'!$AY97="Nueva Construccion",IF($P97&gt;0,0,ROUNDUP(('4-Registro de activos'!$G97*'3- Datos generales'!$B$12*(1+'3- Datos generales'!$B$11)^(Q$3-'3- Datos generales'!$B$4)),0)),0)</f>
        <v>0</v>
      </c>
      <c r="R97" s="21">
        <f>IF('4-Registro de activos'!$AY97="Nueva Construccion",IF($P97&gt;0,0,ROUNDUP(('4-Registro de activos'!$G97*'3- Datos generales'!$B$12*(1+'3- Datos generales'!$B$11)^(R$3-'3- Datos generales'!$B$4)),0)),0)</f>
        <v>0</v>
      </c>
      <c r="S97" s="21">
        <f>IF('4-Registro de activos'!$AY97="Nueva Construccion",IF($P97&gt;0,0,ROUNDUP(('4-Registro de activos'!$G97*'3- Datos generales'!$B$12*(1+'3- Datos generales'!$B$11)^(S$3-'3- Datos generales'!$B$4)),0)),0)</f>
        <v>0</v>
      </c>
      <c r="T97" s="21">
        <f>IF('4-Registro de activos'!$AY97="Nueva Construccion",IF($P97&gt;0,0,ROUNDUP(('4-Registro de activos'!$G97*'3- Datos generales'!$B$12*(1+'3- Datos generales'!$B$11)^(T$3-'3- Datos generales'!$B$4)),0)),0)</f>
        <v>0</v>
      </c>
      <c r="U97" s="21">
        <f>IF('4-Registro de activos'!$AY97="Nueva Construccion",IF($P97&gt;0,0,ROUNDUP(('4-Registro de activos'!$G97*'3- Datos generales'!$B$12*(1+'3- Datos generales'!$B$11)^(U$3-'3- Datos generales'!$B$4)),0)),0)</f>
        <v>0</v>
      </c>
      <c r="V97" s="21">
        <f>IF('4-Registro de activos'!$AY97="Nueva Construccion",IF($P97&gt;0,0,ROUNDUP(('4-Registro de activos'!$G97*'3- Datos generales'!$B$12*(1+'3- Datos generales'!$B$11)^(V$3-'3- Datos generales'!$B$4)),0)),0)</f>
        <v>0</v>
      </c>
      <c r="W97" s="21">
        <f>IF('4-Registro de activos'!$AY97="Nueva Construccion",IF($P97&gt;0,0,ROUNDUP(('4-Registro de activos'!$G97*'3- Datos generales'!$B$12*(1+'3- Datos generales'!$B$11)^(W$3-'3- Datos generales'!$B$4)),0)),0)</f>
        <v>0</v>
      </c>
      <c r="X97" s="21">
        <f>IF('4-Registro de activos'!$AY97="Nueva Construccion",IF($P97&gt;0,0,ROUNDUP(('4-Registro de activos'!$G97*'3- Datos generales'!$B$12*(1+'3- Datos generales'!$B$11)^(X$3-'3- Datos generales'!$B$4)),0)),0)</f>
        <v>0</v>
      </c>
      <c r="Y97" s="21">
        <f>IF('4-Registro de activos'!$AY97="Nueva Construccion",IF($P97&gt;0,0,ROUNDUP(('4-Registro de activos'!$G97*'3- Datos generales'!$B$12*(1+'3- Datos generales'!$B$11)^(Y$3-'3- Datos generales'!$B$4)),0)),0)</f>
        <v>0</v>
      </c>
      <c r="Z97" s="159">
        <f>IF('4-Registro de activos'!$AY97="Nueva Construccion",IF($P97&gt;0,0,ROUNDUP(('4-Registro de activos'!$G97*'3- Datos generales'!$B$12*(1+'3- Datos generales'!$B$11)^(Z$3-'3- Datos generales'!$B$4)),0)),0)</f>
        <v>0</v>
      </c>
      <c r="AA97" s="22">
        <f>IF('4-Registro de activos'!$AV97&lt;=(AA$3-'3- Datos generales'!$B$4),ROUNDUP(('4-Registro de activos'!$G97*'3- Datos generales'!$B$12*(1+'3- Datos generales'!$B$11)^(AA$3-'3- Datos generales'!$B$4)),0),0)</f>
        <v>0</v>
      </c>
      <c r="AB97" s="21">
        <f>IF('4-Registro de activos'!$AV97=(AB$3-'3- Datos generales'!$B$4),ROUNDUP(('4-Registro de activos'!$G97*'3- Datos generales'!$B$12*(1+'3- Datos generales'!$B$11)^(AB$3-'3- Datos generales'!$B$4)),0),0)</f>
        <v>0</v>
      </c>
      <c r="AC97" s="21">
        <f>IF('4-Registro de activos'!$AV97=(AC$3-'3- Datos generales'!$B$4),ROUNDUP(('4-Registro de activos'!$G97*'3- Datos generales'!$B$12*(1+'3- Datos generales'!$B$11)^(AC$3-'3- Datos generales'!$B$4)),0),0)</f>
        <v>0</v>
      </c>
      <c r="AD97" s="21">
        <f>IF('4-Registro de activos'!$AV97=(AD$3-'3- Datos generales'!$B$4),ROUNDUP(('4-Registro de activos'!$G97*'3- Datos generales'!$B$12*(1+'3- Datos generales'!$B$11)^(AD$3-'3- Datos generales'!$B$4)),0),0)</f>
        <v>0</v>
      </c>
      <c r="AE97" s="21">
        <f>IF('4-Registro de activos'!$AV97=(AE$3-'3- Datos generales'!$B$4),ROUNDUP(('4-Registro de activos'!$G97*'3- Datos generales'!$B$12*(1+'3- Datos generales'!$B$11)^(AE$3-'3- Datos generales'!$B$4)),0),0)</f>
        <v>0</v>
      </c>
      <c r="AF97" s="21">
        <f>IF('4-Registro de activos'!$AV97=(AF$3-'3- Datos generales'!$B$4),ROUNDUP(('4-Registro de activos'!$G97*'3- Datos generales'!$B$12*(1+'3- Datos generales'!$B$11)^(AF$3-'3- Datos generales'!$B$4)),0),0)</f>
        <v>0</v>
      </c>
      <c r="AG97" s="21">
        <f>IF('4-Registro de activos'!$AV97=(AG$3-'3- Datos generales'!$B$4),ROUNDUP(('4-Registro de activos'!$G97*'3- Datos generales'!$B$12*(1+'3- Datos generales'!$B$11)^(AG$3-'3- Datos generales'!$B$4)),0),0)</f>
        <v>0</v>
      </c>
      <c r="AH97" s="21">
        <f>IF('4-Registro de activos'!$AV97=(AH$3-'3- Datos generales'!$B$4),ROUNDUP(('4-Registro de activos'!$G97*'3- Datos generales'!$B$12*(1+'3- Datos generales'!$B$11)^(AH$3-'3- Datos generales'!$B$4)),0),0)</f>
        <v>0</v>
      </c>
      <c r="AI97" s="21">
        <f>IF('4-Registro de activos'!$AV97=(AI$3-'3- Datos generales'!$B$4),ROUNDUP(('4-Registro de activos'!$G97*'3- Datos generales'!$B$12*(1+'3- Datos generales'!$B$11)^(AI$3-'3- Datos generales'!$B$4)),0),0)</f>
        <v>0</v>
      </c>
      <c r="AJ97" s="21">
        <f>IF('4-Registro de activos'!$AV97=(AJ$3-'3- Datos generales'!$B$4),ROUNDUP(('4-Registro de activos'!$G97*'3- Datos generales'!$B$12*(1+'3- Datos generales'!$B$11)^(AJ$3-'3- Datos generales'!$B$4)),0),0)</f>
        <v>0</v>
      </c>
      <c r="AK97" s="159">
        <f>IF('4-Registro de activos'!$AV97=(AK$3-'3- Datos generales'!$B$4),ROUNDUP(('4-Registro de activos'!$G97*'3- Datos generales'!$B$12*(1+'3- Datos generales'!$B$11)^(AK$3-'3- Datos generales'!$B$4)),0),0)</f>
        <v>0</v>
      </c>
      <c r="AL97" s="22">
        <f>IF('4-Registro de activos'!$AV97&lt;=(AL$3-'3- Datos generales'!$B$4),ROUNDUP((('4-Registro de activos'!$H97*'3- Datos generales'!$B$12)*((1+'3- Datos generales'!$B$11)^(AL$3-'3- Datos generales'!$B$4+'8 -Datos de referencia'!$B$25))),0),0)</f>
        <v>0</v>
      </c>
      <c r="AM97" s="21">
        <f>IF('4-Registro de activos'!$AV97=(AM$3-'3- Datos generales'!$B$4),ROUNDUP((('4-Registro de activos'!$H97*'3- Datos generales'!$B$12)*((1+'3- Datos generales'!$B$11)^(AM$3-'3- Datos generales'!$B$4+'8 -Datos de referencia'!$B$25))),0),0)</f>
        <v>0</v>
      </c>
      <c r="AN97" s="21">
        <f>IF('4-Registro de activos'!$AV97=(AN$3-'3- Datos generales'!$B$4),ROUNDUP((('4-Registro de activos'!$H97*'3- Datos generales'!$B$12)*((1+'3- Datos generales'!$B$11)^(AN$3-'3- Datos generales'!$B$4+'8 -Datos de referencia'!$B$25))),0),0)</f>
        <v>0</v>
      </c>
      <c r="AO97" s="21">
        <f>IF('4-Registro de activos'!$AV97=(AO$3-'3- Datos generales'!$B$4),ROUNDUP((('4-Registro de activos'!$H97*'3- Datos generales'!$B$12)*((1+'3- Datos generales'!$B$11)^(AO$3-'3- Datos generales'!$B$4+'8 -Datos de referencia'!$B$25))),0),0)</f>
        <v>0</v>
      </c>
      <c r="AP97" s="21">
        <f>IF('4-Registro de activos'!$AV97=(AP$3-'3- Datos generales'!$B$4),ROUNDUP((('4-Registro de activos'!$H97*'3- Datos generales'!$B$12)*((1+'3- Datos generales'!$B$11)^(AP$3-'3- Datos generales'!$B$4+'8 -Datos de referencia'!$B$25))),0),0)</f>
        <v>0</v>
      </c>
      <c r="AQ97" s="21">
        <f>IF('4-Registro de activos'!$AV97=(AQ$3-'3- Datos generales'!$B$4),ROUNDUP((('4-Registro de activos'!$H97*'3- Datos generales'!$B$12)*((1+'3- Datos generales'!$B$11)^(AQ$3-'3- Datos generales'!$B$4+'8 -Datos de referencia'!$B$25))),0),0)</f>
        <v>0</v>
      </c>
      <c r="AR97" s="21">
        <f>IF('4-Registro de activos'!$AV97=(AR$3-'3- Datos generales'!$B$4),ROUNDUP((('4-Registro de activos'!$H97*'3- Datos generales'!$B$12)*((1+'3- Datos generales'!$B$11)^(AR$3-'3- Datos generales'!$B$4+'8 -Datos de referencia'!$B$25))),0),0)</f>
        <v>0</v>
      </c>
      <c r="AS97" s="21">
        <f>IF('4-Registro de activos'!$AV97=(AS$3-'3- Datos generales'!$B$4),ROUNDUP((('4-Registro de activos'!$H97*'3- Datos generales'!$B$12)*((1+'3- Datos generales'!$B$11)^(AS$3-'3- Datos generales'!$B$4+'8 -Datos de referencia'!$B$25))),0),0)</f>
        <v>0</v>
      </c>
      <c r="AT97" s="21">
        <f>IF('4-Registro de activos'!$AV97=(AT$3-'3- Datos generales'!$B$4),ROUNDUP((('4-Registro de activos'!$H97*'3- Datos generales'!$B$12)*((1+'3- Datos generales'!$B$11)^(AT$3-'3- Datos generales'!$B$4+'8 -Datos de referencia'!$B$25))),0),0)</f>
        <v>0</v>
      </c>
      <c r="AU97" s="21">
        <f>IF('4-Registro de activos'!$AV97=(AU$3-'3- Datos generales'!$B$4),ROUNDUP((('4-Registro de activos'!$H97*'3- Datos generales'!$B$12)*((1+'3- Datos generales'!$B$11)^(AU$3-'3- Datos generales'!$B$4+'8 -Datos de referencia'!$B$25))),0),0)</f>
        <v>0</v>
      </c>
      <c r="AV97" s="159">
        <f>IF('4-Registro de activos'!$AV97=(AV$3-'3- Datos generales'!$B$4),ROUNDUP((('4-Registro de activos'!$H97*'3- Datos generales'!$B$12)*((1+'3- Datos generales'!$B$11)^(AV$3-'3- Datos generales'!$B$4+'8 -Datos de referencia'!$B$25))),0),0)</f>
        <v>0</v>
      </c>
      <c r="AW97" s="23">
        <f>IF(P97&gt;0,($M97*(1+'3- Datos generales'!$B$5)^('5-Proyección inversiones'!AW$3-'3- Datos generales'!$B$4))*(P97*((1+'3- Datos generales'!$B$11)^(AW$3-'3- Datos generales'!$B$4+'8 -Datos de referencia'!$B$25))),0)</f>
        <v>0</v>
      </c>
      <c r="AX97" s="20">
        <f>IF(Q97&gt;0,($M97*(1+'3- Datos generales'!$B$5)^(AX$3-'3- Datos generales'!$B$4))*(Q97*((1+'3- Datos generales'!$B$11)^('5-Proyección inversiones'!AX$3-'3- Datos generales'!$B$4+'8 -Datos de referencia'!$B$25))),0)</f>
        <v>0</v>
      </c>
      <c r="AY97" s="20">
        <f>IF(R97&gt;0,($M97*(1+'3- Datos generales'!$B$5)^(AY$3-'3- Datos generales'!$B$4))*(R97*((1+'3- Datos generales'!$B$11)^('5-Proyección inversiones'!AY$3-'3- Datos generales'!$B$4+'8 -Datos de referencia'!$B$25))),0)</f>
        <v>0</v>
      </c>
      <c r="AZ97" s="20">
        <f>IF(S97&gt;0,($M97*(1+'3- Datos generales'!$B$5)^(AZ$3-'3- Datos generales'!$B$4))*(S97*((1+'3- Datos generales'!$B$11)^('5-Proyección inversiones'!AZ$3-'3- Datos generales'!$B$4+'8 -Datos de referencia'!$B$25))),0)</f>
        <v>0</v>
      </c>
      <c r="BA97" s="20">
        <f>IF(T97&gt;0,($M97*(1+'3- Datos generales'!$B$5)^(BA$3-'3- Datos generales'!$B$4))*(T97*((1+'3- Datos generales'!$B$11)^('5-Proyección inversiones'!BA$3-'3- Datos generales'!$B$4+'8 -Datos de referencia'!$B$25))),0)</f>
        <v>0</v>
      </c>
      <c r="BB97" s="20">
        <f>IF(U97&gt;0,($M97*(1+'3- Datos generales'!$B$5)^(BB$3-'3- Datos generales'!$B$4))*(U97*((1+'3- Datos generales'!$B$11)^('5-Proyección inversiones'!BB$3-'3- Datos generales'!$B$4+'8 -Datos de referencia'!$B$25))),0)</f>
        <v>0</v>
      </c>
      <c r="BC97" s="20">
        <f>IF(V97&gt;0,($M97*(1+'3- Datos generales'!$B$5)^(BC$3-'3- Datos generales'!$B$4))*(V97*((1+'3- Datos generales'!$B$11)^('5-Proyección inversiones'!BC$3-'3- Datos generales'!$B$4+'8 -Datos de referencia'!$B$25))),0)</f>
        <v>0</v>
      </c>
      <c r="BD97" s="20">
        <f>IF(W97&gt;0,($M97*(1+'3- Datos generales'!$B$5)^(BD$3-'3- Datos generales'!$B$4))*(W97*((1+'3- Datos generales'!$B$11)^('5-Proyección inversiones'!BD$3-'3- Datos generales'!$B$4+'8 -Datos de referencia'!$B$25))),0)</f>
        <v>0</v>
      </c>
      <c r="BE97" s="20">
        <f>IF(X97&gt;0,($M97*(1+'3- Datos generales'!$B$5)^(BE$3-'3- Datos generales'!$B$4))*(X97*((1+'3- Datos generales'!$B$11)^('5-Proyección inversiones'!BE$3-'3- Datos generales'!$B$4+'8 -Datos de referencia'!$B$25))),0)</f>
        <v>0</v>
      </c>
      <c r="BF97" s="20">
        <f>IF(Y97&gt;0,($M97*(1+'3- Datos generales'!$B$5)^(BF$3-'3- Datos generales'!$B$4))*(Y97*((1+'3- Datos generales'!$B$11)^('5-Proyección inversiones'!BF$3-'3- Datos generales'!$B$4+'8 -Datos de referencia'!$B$25))),0)</f>
        <v>0</v>
      </c>
      <c r="BG97" s="155">
        <f>IF(Z97&gt;0,($M97*(1+'3- Datos generales'!$B$5)^(BG$3-'3- Datos generales'!$B$4))*(Z97*((1+'3- Datos generales'!$B$11)^('5-Proyección inversiones'!BG$3-'3- Datos generales'!$B$4+'8 -Datos de referencia'!$B$25))),0)</f>
        <v>0</v>
      </c>
      <c r="BH97" s="23">
        <f>IF(AA97&gt;0,($N97*(1+'3- Datos generales'!$B$5)^(BH$3-'3- Datos generales'!$B$4))*(AA97*((1+'3- Datos generales'!$B$11)^('5-Proyección inversiones'!BH$3-'3- Datos generales'!$B$4+'8 -Datos de referencia'!$B$25))),0)</f>
        <v>0</v>
      </c>
      <c r="BI97" s="20">
        <f>IF(AB97&gt;0,$N97*((1+'3- Datos generales'!$B$5)^(BI$3-'3- Datos generales'!$B$4))*(AB97*((1+'3- Datos generales'!$B$11)^('5-Proyección inversiones'!BI$3-'3- Datos generales'!$B$4+'8 -Datos de referencia'!$B$25))),0)</f>
        <v>0</v>
      </c>
      <c r="BJ97" s="20">
        <f>IF(AC97&gt;0,$N97*((1+'3- Datos generales'!$B$5)^(BJ$3-'3- Datos generales'!$B$4))*(AC97*((1+'3- Datos generales'!$B$11)^('5-Proyección inversiones'!BJ$3-'3- Datos generales'!$B$4+'8 -Datos de referencia'!$B$25))),0)</f>
        <v>0</v>
      </c>
      <c r="BK97" s="20">
        <f>IF(AD97&gt;0,$N97*((1+'3- Datos generales'!$B$5)^(BK$3-'3- Datos generales'!$B$4))*(AD97*((1+'3- Datos generales'!$B$11)^('5-Proyección inversiones'!BK$3-'3- Datos generales'!$B$4+'8 -Datos de referencia'!$B$25))),0)</f>
        <v>0</v>
      </c>
      <c r="BL97" s="20">
        <f>IF(AE97&gt;0,$N97*((1+'3- Datos generales'!$B$5)^(BL$3-'3- Datos generales'!$B$4))*(AE97*((1+'3- Datos generales'!$B$11)^('5-Proyección inversiones'!BL$3-'3- Datos generales'!$B$4+'8 -Datos de referencia'!$B$25))),0)</f>
        <v>0</v>
      </c>
      <c r="BM97" s="20">
        <f>IF(AF97&gt;0,$N97*((1+'3- Datos generales'!$B$5)^(BM$3-'3- Datos generales'!$B$4))*(AF97*((1+'3- Datos generales'!$B$11)^('5-Proyección inversiones'!BM$3-'3- Datos generales'!$B$4+'8 -Datos de referencia'!$B$25))),0)</f>
        <v>0</v>
      </c>
      <c r="BN97" s="20">
        <f>IF(AG97&gt;0,$N97*((1+'3- Datos generales'!$B$5)^(BN$3-'3- Datos generales'!$B$4))*(AG97*((1+'3- Datos generales'!$B$11)^('5-Proyección inversiones'!BN$3-'3- Datos generales'!$B$4+'8 -Datos de referencia'!$B$25))),0)</f>
        <v>0</v>
      </c>
      <c r="BO97" s="20">
        <f>IF(AH97&gt;0,$N97*((1+'3- Datos generales'!$B$5)^(BO$3-'3- Datos generales'!$B$4))*(AH97*((1+'3- Datos generales'!$B$11)^('5-Proyección inversiones'!BO$3-'3- Datos generales'!$B$4+'8 -Datos de referencia'!$B$25))),0)</f>
        <v>0</v>
      </c>
      <c r="BP97" s="20">
        <f>IF(AI97&gt;0,$N97*((1+'3- Datos generales'!$B$5)^(BP$3-'3- Datos generales'!$B$4))*(AI97*((1+'3- Datos generales'!$B$11)^('5-Proyección inversiones'!BP$3-'3- Datos generales'!$B$4+'8 -Datos de referencia'!$B$25))),0)</f>
        <v>0</v>
      </c>
      <c r="BQ97" s="20">
        <f>IF(AJ97&gt;0,$N97*((1+'3- Datos generales'!$B$5)^(BQ$3-'3- Datos generales'!$B$4))*(AJ97*((1+'3- Datos generales'!$B$11)^('5-Proyección inversiones'!BQ$3-'3- Datos generales'!$B$4+'8 -Datos de referencia'!$B$25))),0)</f>
        <v>0</v>
      </c>
      <c r="BR97" s="155">
        <f>IF(AK97&gt;0,$N97*((1+'3- Datos generales'!$B$5)^(BR$3-'3- Datos generales'!$B$4))*(AK97*((1+'3- Datos generales'!$B$11)^('5-Proyección inversiones'!BR$3-'3- Datos generales'!$B$4+'8 -Datos de referencia'!$B$25))),0)</f>
        <v>0</v>
      </c>
      <c r="BS97" s="23">
        <f>IF(AL97&gt;0,AL97*($O97*(1+'3- Datos generales'!$B$5)^(BH$3-'3- Datos generales'!$B$4)),0)</f>
        <v>0</v>
      </c>
      <c r="BT97" s="20">
        <f>IF(AM97&gt;0,AM97*($O97*(1+'3- Datos generales'!$B$5)^(BT$3-'3- Datos generales'!$B$4)),0)</f>
        <v>0</v>
      </c>
      <c r="BU97" s="20">
        <f>IF(AN97&gt;0,AN97*($O97*(1+'3- Datos generales'!$B$5)^(BU$3-'3- Datos generales'!$B$4)),0)</f>
        <v>0</v>
      </c>
      <c r="BV97" s="20">
        <f>IF(AO97&gt;0,AO97*($O97*(1+'3- Datos generales'!$B$5)^(BV$3-'3- Datos generales'!$B$4)),0)</f>
        <v>0</v>
      </c>
      <c r="BW97" s="20">
        <f>IF(AP97&gt;0,AP97*($O97*(1+'3- Datos generales'!$B$5)^(BW$3-'3- Datos generales'!$B$4)),0)</f>
        <v>0</v>
      </c>
      <c r="BX97" s="20">
        <f>IF(AQ97&gt;0,AQ97*($O97*(1+'3- Datos generales'!$B$5)^(BX$3-'3- Datos generales'!$B$4)),0)</f>
        <v>0</v>
      </c>
      <c r="BY97" s="20">
        <f>IF(AR97&gt;0,AR97*($O97*(1+'3- Datos generales'!$B$5)^(BY$3-'3- Datos generales'!$B$4)),0)</f>
        <v>0</v>
      </c>
      <c r="BZ97" s="20">
        <f>IF(AS97&gt;0,AS97*($O97*(1+'3- Datos generales'!$B$5)^(BZ$3-'3- Datos generales'!$B$4)),0)</f>
        <v>0</v>
      </c>
      <c r="CA97" s="20">
        <f>IF(AT97&gt;0,AT97*($O97*(1+'3- Datos generales'!$B$5)^(CA$3-'3- Datos generales'!$B$4)),0)</f>
        <v>0</v>
      </c>
      <c r="CB97" s="20">
        <f>IF(AU97&gt;0,AU97*($O97*(1+'3- Datos generales'!$B$5)^(CB$3-'3- Datos generales'!$B$4)),0)</f>
        <v>0</v>
      </c>
      <c r="CC97" s="155">
        <f>IF(AV97&gt;0,AV97*($O97*(1+'3- Datos generales'!$B$5)^(CC$3-'3- Datos generales'!$B$4)),0)</f>
        <v>0</v>
      </c>
    </row>
    <row r="98" spans="1:81" x14ac:dyDescent="0.25">
      <c r="A98" s="38"/>
      <c r="B98" s="14"/>
      <c r="C98" s="14">
        <f>'4-Registro de activos'!C98</f>
        <v>0</v>
      </c>
      <c r="D98" s="14">
        <f>'4-Registro de activos'!D98</f>
        <v>0</v>
      </c>
      <c r="E98" s="14">
        <f>'4-Registro de activos'!E98</f>
        <v>0</v>
      </c>
      <c r="F98" s="14">
        <f>'4-Registro de activos'!F98</f>
        <v>0</v>
      </c>
      <c r="G98" s="14">
        <f>'4-Registro de activos'!G98</f>
        <v>0</v>
      </c>
      <c r="H98" s="26">
        <f>'4-Registro de activos'!H98</f>
        <v>0</v>
      </c>
      <c r="I98" s="15" t="str">
        <f>'4-Registro de activos'!AV98</f>
        <v>n/a</v>
      </c>
      <c r="J98" s="14" t="str">
        <f>'4-Registro de activos'!AW98</f>
        <v>Bajo Riesgo</v>
      </c>
      <c r="K98" s="14" t="str">
        <f>'4-Registro de activos'!AX98</f>
        <v>n/a</v>
      </c>
      <c r="L98" s="14" t="str">
        <f>'4-Registro de activos'!AY98</f>
        <v>n/a</v>
      </c>
      <c r="M98" s="66">
        <f>IF('4-Registro de activos'!K98="Sistema no mejorado",AVERAGE('3- Datos generales'!$D$20:$D$21),0)</f>
        <v>0</v>
      </c>
      <c r="N98" s="20" t="str">
        <f>IF('4-Registro de activos'!K98="Sistema no mejorado",0,IF('4-Registro de activos'!I98="sin dato","n/a",IF('4-Registro de activos'!I98="otro","n/a",VLOOKUP('4-Registro de activos'!I98,'3- Datos generales'!$A$23:$D$24,4,0))))</f>
        <v>n/a</v>
      </c>
      <c r="O98" s="155" t="str">
        <f>IF('4-Registro de activos'!K98="Sistema no mejorado",0,IF('4-Registro de activos'!I98="sin dato","n/a",IF('4-Registro de activos'!I98="otro","n/a",VLOOKUP('4-Registro de activos'!I98,'3- Datos generales'!$A$26:$D$27,4,0))))</f>
        <v>n/a</v>
      </c>
      <c r="P98" s="22">
        <f>IF('4-Registro de activos'!$AY98="Nueva Construccion",ROUNDUP(('4-Registro de activos'!$G98*'3- Datos generales'!$B$12*(1+'3- Datos generales'!$B$11)^(P$3-'3- Datos generales'!$B$4)),0),0)</f>
        <v>0</v>
      </c>
      <c r="Q98" s="21">
        <f>IF('4-Registro de activos'!$AY98="Nueva Construccion",IF($P98&gt;0,0,ROUNDUP(('4-Registro de activos'!$G98*'3- Datos generales'!$B$12*(1+'3- Datos generales'!$B$11)^(Q$3-'3- Datos generales'!$B$4)),0)),0)</f>
        <v>0</v>
      </c>
      <c r="R98" s="21">
        <f>IF('4-Registro de activos'!$AY98="Nueva Construccion",IF($P98&gt;0,0,ROUNDUP(('4-Registro de activos'!$G98*'3- Datos generales'!$B$12*(1+'3- Datos generales'!$B$11)^(R$3-'3- Datos generales'!$B$4)),0)),0)</f>
        <v>0</v>
      </c>
      <c r="S98" s="21">
        <f>IF('4-Registro de activos'!$AY98="Nueva Construccion",IF($P98&gt;0,0,ROUNDUP(('4-Registro de activos'!$G98*'3- Datos generales'!$B$12*(1+'3- Datos generales'!$B$11)^(S$3-'3- Datos generales'!$B$4)),0)),0)</f>
        <v>0</v>
      </c>
      <c r="T98" s="21">
        <f>IF('4-Registro de activos'!$AY98="Nueva Construccion",IF($P98&gt;0,0,ROUNDUP(('4-Registro de activos'!$G98*'3- Datos generales'!$B$12*(1+'3- Datos generales'!$B$11)^(T$3-'3- Datos generales'!$B$4)),0)),0)</f>
        <v>0</v>
      </c>
      <c r="U98" s="21">
        <f>IF('4-Registro de activos'!$AY98="Nueva Construccion",IF($P98&gt;0,0,ROUNDUP(('4-Registro de activos'!$G98*'3- Datos generales'!$B$12*(1+'3- Datos generales'!$B$11)^(U$3-'3- Datos generales'!$B$4)),0)),0)</f>
        <v>0</v>
      </c>
      <c r="V98" s="21">
        <f>IF('4-Registro de activos'!$AY98="Nueva Construccion",IF($P98&gt;0,0,ROUNDUP(('4-Registro de activos'!$G98*'3- Datos generales'!$B$12*(1+'3- Datos generales'!$B$11)^(V$3-'3- Datos generales'!$B$4)),0)),0)</f>
        <v>0</v>
      </c>
      <c r="W98" s="21">
        <f>IF('4-Registro de activos'!$AY98="Nueva Construccion",IF($P98&gt;0,0,ROUNDUP(('4-Registro de activos'!$G98*'3- Datos generales'!$B$12*(1+'3- Datos generales'!$B$11)^(W$3-'3- Datos generales'!$B$4)),0)),0)</f>
        <v>0</v>
      </c>
      <c r="X98" s="21">
        <f>IF('4-Registro de activos'!$AY98="Nueva Construccion",IF($P98&gt;0,0,ROUNDUP(('4-Registro de activos'!$G98*'3- Datos generales'!$B$12*(1+'3- Datos generales'!$B$11)^(X$3-'3- Datos generales'!$B$4)),0)),0)</f>
        <v>0</v>
      </c>
      <c r="Y98" s="21">
        <f>IF('4-Registro de activos'!$AY98="Nueva Construccion",IF($P98&gt;0,0,ROUNDUP(('4-Registro de activos'!$G98*'3- Datos generales'!$B$12*(1+'3- Datos generales'!$B$11)^(Y$3-'3- Datos generales'!$B$4)),0)),0)</f>
        <v>0</v>
      </c>
      <c r="Z98" s="159">
        <f>IF('4-Registro de activos'!$AY98="Nueva Construccion",IF($P98&gt;0,0,ROUNDUP(('4-Registro de activos'!$G98*'3- Datos generales'!$B$12*(1+'3- Datos generales'!$B$11)^(Z$3-'3- Datos generales'!$B$4)),0)),0)</f>
        <v>0</v>
      </c>
      <c r="AA98" s="22">
        <f>IF('4-Registro de activos'!$AV98&lt;=(AA$3-'3- Datos generales'!$B$4),ROUNDUP(('4-Registro de activos'!$G98*'3- Datos generales'!$B$12*(1+'3- Datos generales'!$B$11)^(AA$3-'3- Datos generales'!$B$4)),0),0)</f>
        <v>0</v>
      </c>
      <c r="AB98" s="21">
        <f>IF('4-Registro de activos'!$AV98=(AB$3-'3- Datos generales'!$B$4),ROUNDUP(('4-Registro de activos'!$G98*'3- Datos generales'!$B$12*(1+'3- Datos generales'!$B$11)^(AB$3-'3- Datos generales'!$B$4)),0),0)</f>
        <v>0</v>
      </c>
      <c r="AC98" s="21">
        <f>IF('4-Registro de activos'!$AV98=(AC$3-'3- Datos generales'!$B$4),ROUNDUP(('4-Registro de activos'!$G98*'3- Datos generales'!$B$12*(1+'3- Datos generales'!$B$11)^(AC$3-'3- Datos generales'!$B$4)),0),0)</f>
        <v>0</v>
      </c>
      <c r="AD98" s="21">
        <f>IF('4-Registro de activos'!$AV98=(AD$3-'3- Datos generales'!$B$4),ROUNDUP(('4-Registro de activos'!$G98*'3- Datos generales'!$B$12*(1+'3- Datos generales'!$B$11)^(AD$3-'3- Datos generales'!$B$4)),0),0)</f>
        <v>0</v>
      </c>
      <c r="AE98" s="21">
        <f>IF('4-Registro de activos'!$AV98=(AE$3-'3- Datos generales'!$B$4),ROUNDUP(('4-Registro de activos'!$G98*'3- Datos generales'!$B$12*(1+'3- Datos generales'!$B$11)^(AE$3-'3- Datos generales'!$B$4)),0),0)</f>
        <v>0</v>
      </c>
      <c r="AF98" s="21">
        <f>IF('4-Registro de activos'!$AV98=(AF$3-'3- Datos generales'!$B$4),ROUNDUP(('4-Registro de activos'!$G98*'3- Datos generales'!$B$12*(1+'3- Datos generales'!$B$11)^(AF$3-'3- Datos generales'!$B$4)),0),0)</f>
        <v>0</v>
      </c>
      <c r="AG98" s="21">
        <f>IF('4-Registro de activos'!$AV98=(AG$3-'3- Datos generales'!$B$4),ROUNDUP(('4-Registro de activos'!$G98*'3- Datos generales'!$B$12*(1+'3- Datos generales'!$B$11)^(AG$3-'3- Datos generales'!$B$4)),0),0)</f>
        <v>0</v>
      </c>
      <c r="AH98" s="21">
        <f>IF('4-Registro de activos'!$AV98=(AH$3-'3- Datos generales'!$B$4),ROUNDUP(('4-Registro de activos'!$G98*'3- Datos generales'!$B$12*(1+'3- Datos generales'!$B$11)^(AH$3-'3- Datos generales'!$B$4)),0),0)</f>
        <v>0</v>
      </c>
      <c r="AI98" s="21">
        <f>IF('4-Registro de activos'!$AV98=(AI$3-'3- Datos generales'!$B$4),ROUNDUP(('4-Registro de activos'!$G98*'3- Datos generales'!$B$12*(1+'3- Datos generales'!$B$11)^(AI$3-'3- Datos generales'!$B$4)),0),0)</f>
        <v>0</v>
      </c>
      <c r="AJ98" s="21">
        <f>IF('4-Registro de activos'!$AV98=(AJ$3-'3- Datos generales'!$B$4),ROUNDUP(('4-Registro de activos'!$G98*'3- Datos generales'!$B$12*(1+'3- Datos generales'!$B$11)^(AJ$3-'3- Datos generales'!$B$4)),0),0)</f>
        <v>0</v>
      </c>
      <c r="AK98" s="159">
        <f>IF('4-Registro de activos'!$AV98=(AK$3-'3- Datos generales'!$B$4),ROUNDUP(('4-Registro de activos'!$G98*'3- Datos generales'!$B$12*(1+'3- Datos generales'!$B$11)^(AK$3-'3- Datos generales'!$B$4)),0),0)</f>
        <v>0</v>
      </c>
      <c r="AL98" s="22">
        <f>IF('4-Registro de activos'!$AV98&lt;=(AL$3-'3- Datos generales'!$B$4),ROUNDUP((('4-Registro de activos'!$H98*'3- Datos generales'!$B$12)*((1+'3- Datos generales'!$B$11)^(AL$3-'3- Datos generales'!$B$4+'8 -Datos de referencia'!$B$25))),0),0)</f>
        <v>0</v>
      </c>
      <c r="AM98" s="21">
        <f>IF('4-Registro de activos'!$AV98=(AM$3-'3- Datos generales'!$B$4),ROUNDUP((('4-Registro de activos'!$H98*'3- Datos generales'!$B$12)*((1+'3- Datos generales'!$B$11)^(AM$3-'3- Datos generales'!$B$4+'8 -Datos de referencia'!$B$25))),0),0)</f>
        <v>0</v>
      </c>
      <c r="AN98" s="21">
        <f>IF('4-Registro de activos'!$AV98=(AN$3-'3- Datos generales'!$B$4),ROUNDUP((('4-Registro de activos'!$H98*'3- Datos generales'!$B$12)*((1+'3- Datos generales'!$B$11)^(AN$3-'3- Datos generales'!$B$4+'8 -Datos de referencia'!$B$25))),0),0)</f>
        <v>0</v>
      </c>
      <c r="AO98" s="21">
        <f>IF('4-Registro de activos'!$AV98=(AO$3-'3- Datos generales'!$B$4),ROUNDUP((('4-Registro de activos'!$H98*'3- Datos generales'!$B$12)*((1+'3- Datos generales'!$B$11)^(AO$3-'3- Datos generales'!$B$4+'8 -Datos de referencia'!$B$25))),0),0)</f>
        <v>0</v>
      </c>
      <c r="AP98" s="21">
        <f>IF('4-Registro de activos'!$AV98=(AP$3-'3- Datos generales'!$B$4),ROUNDUP((('4-Registro de activos'!$H98*'3- Datos generales'!$B$12)*((1+'3- Datos generales'!$B$11)^(AP$3-'3- Datos generales'!$B$4+'8 -Datos de referencia'!$B$25))),0),0)</f>
        <v>0</v>
      </c>
      <c r="AQ98" s="21">
        <f>IF('4-Registro de activos'!$AV98=(AQ$3-'3- Datos generales'!$B$4),ROUNDUP((('4-Registro de activos'!$H98*'3- Datos generales'!$B$12)*((1+'3- Datos generales'!$B$11)^(AQ$3-'3- Datos generales'!$B$4+'8 -Datos de referencia'!$B$25))),0),0)</f>
        <v>0</v>
      </c>
      <c r="AR98" s="21">
        <f>IF('4-Registro de activos'!$AV98=(AR$3-'3- Datos generales'!$B$4),ROUNDUP((('4-Registro de activos'!$H98*'3- Datos generales'!$B$12)*((1+'3- Datos generales'!$B$11)^(AR$3-'3- Datos generales'!$B$4+'8 -Datos de referencia'!$B$25))),0),0)</f>
        <v>0</v>
      </c>
      <c r="AS98" s="21">
        <f>IF('4-Registro de activos'!$AV98=(AS$3-'3- Datos generales'!$B$4),ROUNDUP((('4-Registro de activos'!$H98*'3- Datos generales'!$B$12)*((1+'3- Datos generales'!$B$11)^(AS$3-'3- Datos generales'!$B$4+'8 -Datos de referencia'!$B$25))),0),0)</f>
        <v>0</v>
      </c>
      <c r="AT98" s="21">
        <f>IF('4-Registro de activos'!$AV98=(AT$3-'3- Datos generales'!$B$4),ROUNDUP((('4-Registro de activos'!$H98*'3- Datos generales'!$B$12)*((1+'3- Datos generales'!$B$11)^(AT$3-'3- Datos generales'!$B$4+'8 -Datos de referencia'!$B$25))),0),0)</f>
        <v>0</v>
      </c>
      <c r="AU98" s="21">
        <f>IF('4-Registro de activos'!$AV98=(AU$3-'3- Datos generales'!$B$4),ROUNDUP((('4-Registro de activos'!$H98*'3- Datos generales'!$B$12)*((1+'3- Datos generales'!$B$11)^(AU$3-'3- Datos generales'!$B$4+'8 -Datos de referencia'!$B$25))),0),0)</f>
        <v>0</v>
      </c>
      <c r="AV98" s="159">
        <f>IF('4-Registro de activos'!$AV98=(AV$3-'3- Datos generales'!$B$4),ROUNDUP((('4-Registro de activos'!$H98*'3- Datos generales'!$B$12)*((1+'3- Datos generales'!$B$11)^(AV$3-'3- Datos generales'!$B$4+'8 -Datos de referencia'!$B$25))),0),0)</f>
        <v>0</v>
      </c>
      <c r="AW98" s="23">
        <f>IF(P98&gt;0,($M98*(1+'3- Datos generales'!$B$5)^('5-Proyección inversiones'!AW$3-'3- Datos generales'!$B$4))*(P98*((1+'3- Datos generales'!$B$11)^(AW$3-'3- Datos generales'!$B$4+'8 -Datos de referencia'!$B$25))),0)</f>
        <v>0</v>
      </c>
      <c r="AX98" s="20">
        <f>IF(Q98&gt;0,($M98*(1+'3- Datos generales'!$B$5)^(AX$3-'3- Datos generales'!$B$4))*(Q98*((1+'3- Datos generales'!$B$11)^('5-Proyección inversiones'!AX$3-'3- Datos generales'!$B$4+'8 -Datos de referencia'!$B$25))),0)</f>
        <v>0</v>
      </c>
      <c r="AY98" s="20">
        <f>IF(R98&gt;0,($M98*(1+'3- Datos generales'!$B$5)^(AY$3-'3- Datos generales'!$B$4))*(R98*((1+'3- Datos generales'!$B$11)^('5-Proyección inversiones'!AY$3-'3- Datos generales'!$B$4+'8 -Datos de referencia'!$B$25))),0)</f>
        <v>0</v>
      </c>
      <c r="AZ98" s="20">
        <f>IF(S98&gt;0,($M98*(1+'3- Datos generales'!$B$5)^(AZ$3-'3- Datos generales'!$B$4))*(S98*((1+'3- Datos generales'!$B$11)^('5-Proyección inversiones'!AZ$3-'3- Datos generales'!$B$4+'8 -Datos de referencia'!$B$25))),0)</f>
        <v>0</v>
      </c>
      <c r="BA98" s="20">
        <f>IF(T98&gt;0,($M98*(1+'3- Datos generales'!$B$5)^(BA$3-'3- Datos generales'!$B$4))*(T98*((1+'3- Datos generales'!$B$11)^('5-Proyección inversiones'!BA$3-'3- Datos generales'!$B$4+'8 -Datos de referencia'!$B$25))),0)</f>
        <v>0</v>
      </c>
      <c r="BB98" s="20">
        <f>IF(U98&gt;0,($M98*(1+'3- Datos generales'!$B$5)^(BB$3-'3- Datos generales'!$B$4))*(U98*((1+'3- Datos generales'!$B$11)^('5-Proyección inversiones'!BB$3-'3- Datos generales'!$B$4+'8 -Datos de referencia'!$B$25))),0)</f>
        <v>0</v>
      </c>
      <c r="BC98" s="20">
        <f>IF(V98&gt;0,($M98*(1+'3- Datos generales'!$B$5)^(BC$3-'3- Datos generales'!$B$4))*(V98*((1+'3- Datos generales'!$B$11)^('5-Proyección inversiones'!BC$3-'3- Datos generales'!$B$4+'8 -Datos de referencia'!$B$25))),0)</f>
        <v>0</v>
      </c>
      <c r="BD98" s="20">
        <f>IF(W98&gt;0,($M98*(1+'3- Datos generales'!$B$5)^(BD$3-'3- Datos generales'!$B$4))*(W98*((1+'3- Datos generales'!$B$11)^('5-Proyección inversiones'!BD$3-'3- Datos generales'!$B$4+'8 -Datos de referencia'!$B$25))),0)</f>
        <v>0</v>
      </c>
      <c r="BE98" s="20">
        <f>IF(X98&gt;0,($M98*(1+'3- Datos generales'!$B$5)^(BE$3-'3- Datos generales'!$B$4))*(X98*((1+'3- Datos generales'!$B$11)^('5-Proyección inversiones'!BE$3-'3- Datos generales'!$B$4+'8 -Datos de referencia'!$B$25))),0)</f>
        <v>0</v>
      </c>
      <c r="BF98" s="20">
        <f>IF(Y98&gt;0,($M98*(1+'3- Datos generales'!$B$5)^(BF$3-'3- Datos generales'!$B$4))*(Y98*((1+'3- Datos generales'!$B$11)^('5-Proyección inversiones'!BF$3-'3- Datos generales'!$B$4+'8 -Datos de referencia'!$B$25))),0)</f>
        <v>0</v>
      </c>
      <c r="BG98" s="155">
        <f>IF(Z98&gt;0,($M98*(1+'3- Datos generales'!$B$5)^(BG$3-'3- Datos generales'!$B$4))*(Z98*((1+'3- Datos generales'!$B$11)^('5-Proyección inversiones'!BG$3-'3- Datos generales'!$B$4+'8 -Datos de referencia'!$B$25))),0)</f>
        <v>0</v>
      </c>
      <c r="BH98" s="23">
        <f>IF(AA98&gt;0,($N98*(1+'3- Datos generales'!$B$5)^(BH$3-'3- Datos generales'!$B$4))*(AA98*((1+'3- Datos generales'!$B$11)^('5-Proyección inversiones'!BH$3-'3- Datos generales'!$B$4+'8 -Datos de referencia'!$B$25))),0)</f>
        <v>0</v>
      </c>
      <c r="BI98" s="20">
        <f>IF(AB98&gt;0,$N98*((1+'3- Datos generales'!$B$5)^(BI$3-'3- Datos generales'!$B$4))*(AB98*((1+'3- Datos generales'!$B$11)^('5-Proyección inversiones'!BI$3-'3- Datos generales'!$B$4+'8 -Datos de referencia'!$B$25))),0)</f>
        <v>0</v>
      </c>
      <c r="BJ98" s="20">
        <f>IF(AC98&gt;0,$N98*((1+'3- Datos generales'!$B$5)^(BJ$3-'3- Datos generales'!$B$4))*(AC98*((1+'3- Datos generales'!$B$11)^('5-Proyección inversiones'!BJ$3-'3- Datos generales'!$B$4+'8 -Datos de referencia'!$B$25))),0)</f>
        <v>0</v>
      </c>
      <c r="BK98" s="20">
        <f>IF(AD98&gt;0,$N98*((1+'3- Datos generales'!$B$5)^(BK$3-'3- Datos generales'!$B$4))*(AD98*((1+'3- Datos generales'!$B$11)^('5-Proyección inversiones'!BK$3-'3- Datos generales'!$B$4+'8 -Datos de referencia'!$B$25))),0)</f>
        <v>0</v>
      </c>
      <c r="BL98" s="20">
        <f>IF(AE98&gt;0,$N98*((1+'3- Datos generales'!$B$5)^(BL$3-'3- Datos generales'!$B$4))*(AE98*((1+'3- Datos generales'!$B$11)^('5-Proyección inversiones'!BL$3-'3- Datos generales'!$B$4+'8 -Datos de referencia'!$B$25))),0)</f>
        <v>0</v>
      </c>
      <c r="BM98" s="20">
        <f>IF(AF98&gt;0,$N98*((1+'3- Datos generales'!$B$5)^(BM$3-'3- Datos generales'!$B$4))*(AF98*((1+'3- Datos generales'!$B$11)^('5-Proyección inversiones'!BM$3-'3- Datos generales'!$B$4+'8 -Datos de referencia'!$B$25))),0)</f>
        <v>0</v>
      </c>
      <c r="BN98" s="20">
        <f>IF(AG98&gt;0,$N98*((1+'3- Datos generales'!$B$5)^(BN$3-'3- Datos generales'!$B$4))*(AG98*((1+'3- Datos generales'!$B$11)^('5-Proyección inversiones'!BN$3-'3- Datos generales'!$B$4+'8 -Datos de referencia'!$B$25))),0)</f>
        <v>0</v>
      </c>
      <c r="BO98" s="20">
        <f>IF(AH98&gt;0,$N98*((1+'3- Datos generales'!$B$5)^(BO$3-'3- Datos generales'!$B$4))*(AH98*((1+'3- Datos generales'!$B$11)^('5-Proyección inversiones'!BO$3-'3- Datos generales'!$B$4+'8 -Datos de referencia'!$B$25))),0)</f>
        <v>0</v>
      </c>
      <c r="BP98" s="20">
        <f>IF(AI98&gt;0,$N98*((1+'3- Datos generales'!$B$5)^(BP$3-'3- Datos generales'!$B$4))*(AI98*((1+'3- Datos generales'!$B$11)^('5-Proyección inversiones'!BP$3-'3- Datos generales'!$B$4+'8 -Datos de referencia'!$B$25))),0)</f>
        <v>0</v>
      </c>
      <c r="BQ98" s="20">
        <f>IF(AJ98&gt;0,$N98*((1+'3- Datos generales'!$B$5)^(BQ$3-'3- Datos generales'!$B$4))*(AJ98*((1+'3- Datos generales'!$B$11)^('5-Proyección inversiones'!BQ$3-'3- Datos generales'!$B$4+'8 -Datos de referencia'!$B$25))),0)</f>
        <v>0</v>
      </c>
      <c r="BR98" s="155">
        <f>IF(AK98&gt;0,$N98*((1+'3- Datos generales'!$B$5)^(BR$3-'3- Datos generales'!$B$4))*(AK98*((1+'3- Datos generales'!$B$11)^('5-Proyección inversiones'!BR$3-'3- Datos generales'!$B$4+'8 -Datos de referencia'!$B$25))),0)</f>
        <v>0</v>
      </c>
      <c r="BS98" s="23">
        <f>IF(AL98&gt;0,AL98*($O98*(1+'3- Datos generales'!$B$5)^(BH$3-'3- Datos generales'!$B$4)),0)</f>
        <v>0</v>
      </c>
      <c r="BT98" s="20">
        <f>IF(AM98&gt;0,AM98*($O98*(1+'3- Datos generales'!$B$5)^(BT$3-'3- Datos generales'!$B$4)),0)</f>
        <v>0</v>
      </c>
      <c r="BU98" s="20">
        <f>IF(AN98&gt;0,AN98*($O98*(1+'3- Datos generales'!$B$5)^(BU$3-'3- Datos generales'!$B$4)),0)</f>
        <v>0</v>
      </c>
      <c r="BV98" s="20">
        <f>IF(AO98&gt;0,AO98*($O98*(1+'3- Datos generales'!$B$5)^(BV$3-'3- Datos generales'!$B$4)),0)</f>
        <v>0</v>
      </c>
      <c r="BW98" s="20">
        <f>IF(AP98&gt;0,AP98*($O98*(1+'3- Datos generales'!$B$5)^(BW$3-'3- Datos generales'!$B$4)),0)</f>
        <v>0</v>
      </c>
      <c r="BX98" s="20">
        <f>IF(AQ98&gt;0,AQ98*($O98*(1+'3- Datos generales'!$B$5)^(BX$3-'3- Datos generales'!$B$4)),0)</f>
        <v>0</v>
      </c>
      <c r="BY98" s="20">
        <f>IF(AR98&gt;0,AR98*($O98*(1+'3- Datos generales'!$B$5)^(BY$3-'3- Datos generales'!$B$4)),0)</f>
        <v>0</v>
      </c>
      <c r="BZ98" s="20">
        <f>IF(AS98&gt;0,AS98*($O98*(1+'3- Datos generales'!$B$5)^(BZ$3-'3- Datos generales'!$B$4)),0)</f>
        <v>0</v>
      </c>
      <c r="CA98" s="20">
        <f>IF(AT98&gt;0,AT98*($O98*(1+'3- Datos generales'!$B$5)^(CA$3-'3- Datos generales'!$B$4)),0)</f>
        <v>0</v>
      </c>
      <c r="CB98" s="20">
        <f>IF(AU98&gt;0,AU98*($O98*(1+'3- Datos generales'!$B$5)^(CB$3-'3- Datos generales'!$B$4)),0)</f>
        <v>0</v>
      </c>
      <c r="CC98" s="155">
        <f>IF(AV98&gt;0,AV98*($O98*(1+'3- Datos generales'!$B$5)^(CC$3-'3- Datos generales'!$B$4)),0)</f>
        <v>0</v>
      </c>
    </row>
    <row r="99" spans="1:81" x14ac:dyDescent="0.25">
      <c r="A99" s="38"/>
      <c r="B99" s="14"/>
      <c r="C99" s="14">
        <f>'4-Registro de activos'!C99</f>
        <v>0</v>
      </c>
      <c r="D99" s="14">
        <f>'4-Registro de activos'!D99</f>
        <v>0</v>
      </c>
      <c r="E99" s="14">
        <f>'4-Registro de activos'!E99</f>
        <v>0</v>
      </c>
      <c r="F99" s="14">
        <f>'4-Registro de activos'!F99</f>
        <v>0</v>
      </c>
      <c r="G99" s="14">
        <f>'4-Registro de activos'!G99</f>
        <v>0</v>
      </c>
      <c r="H99" s="26">
        <f>'4-Registro de activos'!H99</f>
        <v>0</v>
      </c>
      <c r="I99" s="15" t="str">
        <f>'4-Registro de activos'!AV99</f>
        <v>n/a</v>
      </c>
      <c r="J99" s="14" t="str">
        <f>'4-Registro de activos'!AW99</f>
        <v>Bajo Riesgo</v>
      </c>
      <c r="K99" s="14" t="str">
        <f>'4-Registro de activos'!AX99</f>
        <v>n/a</v>
      </c>
      <c r="L99" s="14" t="str">
        <f>'4-Registro de activos'!AY99</f>
        <v>n/a</v>
      </c>
      <c r="M99" s="66">
        <f>IF('4-Registro de activos'!K99="Sistema no mejorado",AVERAGE('3- Datos generales'!$D$20:$D$21),0)</f>
        <v>0</v>
      </c>
      <c r="N99" s="20" t="str">
        <f>IF('4-Registro de activos'!K99="Sistema no mejorado",0,IF('4-Registro de activos'!I99="sin dato","n/a",IF('4-Registro de activos'!I99="otro","n/a",VLOOKUP('4-Registro de activos'!I99,'3- Datos generales'!$A$23:$D$24,4,0))))</f>
        <v>n/a</v>
      </c>
      <c r="O99" s="155" t="str">
        <f>IF('4-Registro de activos'!K99="Sistema no mejorado",0,IF('4-Registro de activos'!I99="sin dato","n/a",IF('4-Registro de activos'!I99="otro","n/a",VLOOKUP('4-Registro de activos'!I99,'3- Datos generales'!$A$26:$D$27,4,0))))</f>
        <v>n/a</v>
      </c>
      <c r="P99" s="22">
        <f>IF('4-Registro de activos'!$AY99="Nueva Construccion",ROUNDUP(('4-Registro de activos'!$G99*'3- Datos generales'!$B$12*(1+'3- Datos generales'!$B$11)^(P$3-'3- Datos generales'!$B$4)),0),0)</f>
        <v>0</v>
      </c>
      <c r="Q99" s="21">
        <f>IF('4-Registro de activos'!$AY99="Nueva Construccion",IF($P99&gt;0,0,ROUNDUP(('4-Registro de activos'!$G99*'3- Datos generales'!$B$12*(1+'3- Datos generales'!$B$11)^(Q$3-'3- Datos generales'!$B$4)),0)),0)</f>
        <v>0</v>
      </c>
      <c r="R99" s="21">
        <f>IF('4-Registro de activos'!$AY99="Nueva Construccion",IF($P99&gt;0,0,ROUNDUP(('4-Registro de activos'!$G99*'3- Datos generales'!$B$12*(1+'3- Datos generales'!$B$11)^(R$3-'3- Datos generales'!$B$4)),0)),0)</f>
        <v>0</v>
      </c>
      <c r="S99" s="21">
        <f>IF('4-Registro de activos'!$AY99="Nueva Construccion",IF($P99&gt;0,0,ROUNDUP(('4-Registro de activos'!$G99*'3- Datos generales'!$B$12*(1+'3- Datos generales'!$B$11)^(S$3-'3- Datos generales'!$B$4)),0)),0)</f>
        <v>0</v>
      </c>
      <c r="T99" s="21">
        <f>IF('4-Registro de activos'!$AY99="Nueva Construccion",IF($P99&gt;0,0,ROUNDUP(('4-Registro de activos'!$G99*'3- Datos generales'!$B$12*(1+'3- Datos generales'!$B$11)^(T$3-'3- Datos generales'!$B$4)),0)),0)</f>
        <v>0</v>
      </c>
      <c r="U99" s="21">
        <f>IF('4-Registro de activos'!$AY99="Nueva Construccion",IF($P99&gt;0,0,ROUNDUP(('4-Registro de activos'!$G99*'3- Datos generales'!$B$12*(1+'3- Datos generales'!$B$11)^(U$3-'3- Datos generales'!$B$4)),0)),0)</f>
        <v>0</v>
      </c>
      <c r="V99" s="21">
        <f>IF('4-Registro de activos'!$AY99="Nueva Construccion",IF($P99&gt;0,0,ROUNDUP(('4-Registro de activos'!$G99*'3- Datos generales'!$B$12*(1+'3- Datos generales'!$B$11)^(V$3-'3- Datos generales'!$B$4)),0)),0)</f>
        <v>0</v>
      </c>
      <c r="W99" s="21">
        <f>IF('4-Registro de activos'!$AY99="Nueva Construccion",IF($P99&gt;0,0,ROUNDUP(('4-Registro de activos'!$G99*'3- Datos generales'!$B$12*(1+'3- Datos generales'!$B$11)^(W$3-'3- Datos generales'!$B$4)),0)),0)</f>
        <v>0</v>
      </c>
      <c r="X99" s="21">
        <f>IF('4-Registro de activos'!$AY99="Nueva Construccion",IF($P99&gt;0,0,ROUNDUP(('4-Registro de activos'!$G99*'3- Datos generales'!$B$12*(1+'3- Datos generales'!$B$11)^(X$3-'3- Datos generales'!$B$4)),0)),0)</f>
        <v>0</v>
      </c>
      <c r="Y99" s="21">
        <f>IF('4-Registro de activos'!$AY99="Nueva Construccion",IF($P99&gt;0,0,ROUNDUP(('4-Registro de activos'!$G99*'3- Datos generales'!$B$12*(1+'3- Datos generales'!$B$11)^(Y$3-'3- Datos generales'!$B$4)),0)),0)</f>
        <v>0</v>
      </c>
      <c r="Z99" s="159">
        <f>IF('4-Registro de activos'!$AY99="Nueva Construccion",IF($P99&gt;0,0,ROUNDUP(('4-Registro de activos'!$G99*'3- Datos generales'!$B$12*(1+'3- Datos generales'!$B$11)^(Z$3-'3- Datos generales'!$B$4)),0)),0)</f>
        <v>0</v>
      </c>
      <c r="AA99" s="22">
        <f>IF('4-Registro de activos'!$AV99&lt;=(AA$3-'3- Datos generales'!$B$4),ROUNDUP(('4-Registro de activos'!$G99*'3- Datos generales'!$B$12*(1+'3- Datos generales'!$B$11)^(AA$3-'3- Datos generales'!$B$4)),0),0)</f>
        <v>0</v>
      </c>
      <c r="AB99" s="21">
        <f>IF('4-Registro de activos'!$AV99=(AB$3-'3- Datos generales'!$B$4),ROUNDUP(('4-Registro de activos'!$G99*'3- Datos generales'!$B$12*(1+'3- Datos generales'!$B$11)^(AB$3-'3- Datos generales'!$B$4)),0),0)</f>
        <v>0</v>
      </c>
      <c r="AC99" s="21">
        <f>IF('4-Registro de activos'!$AV99=(AC$3-'3- Datos generales'!$B$4),ROUNDUP(('4-Registro de activos'!$G99*'3- Datos generales'!$B$12*(1+'3- Datos generales'!$B$11)^(AC$3-'3- Datos generales'!$B$4)),0),0)</f>
        <v>0</v>
      </c>
      <c r="AD99" s="21">
        <f>IF('4-Registro de activos'!$AV99=(AD$3-'3- Datos generales'!$B$4),ROUNDUP(('4-Registro de activos'!$G99*'3- Datos generales'!$B$12*(1+'3- Datos generales'!$B$11)^(AD$3-'3- Datos generales'!$B$4)),0),0)</f>
        <v>0</v>
      </c>
      <c r="AE99" s="21">
        <f>IF('4-Registro de activos'!$AV99=(AE$3-'3- Datos generales'!$B$4),ROUNDUP(('4-Registro de activos'!$G99*'3- Datos generales'!$B$12*(1+'3- Datos generales'!$B$11)^(AE$3-'3- Datos generales'!$B$4)),0),0)</f>
        <v>0</v>
      </c>
      <c r="AF99" s="21">
        <f>IF('4-Registro de activos'!$AV99=(AF$3-'3- Datos generales'!$B$4),ROUNDUP(('4-Registro de activos'!$G99*'3- Datos generales'!$B$12*(1+'3- Datos generales'!$B$11)^(AF$3-'3- Datos generales'!$B$4)),0),0)</f>
        <v>0</v>
      </c>
      <c r="AG99" s="21">
        <f>IF('4-Registro de activos'!$AV99=(AG$3-'3- Datos generales'!$B$4),ROUNDUP(('4-Registro de activos'!$G99*'3- Datos generales'!$B$12*(1+'3- Datos generales'!$B$11)^(AG$3-'3- Datos generales'!$B$4)),0),0)</f>
        <v>0</v>
      </c>
      <c r="AH99" s="21">
        <f>IF('4-Registro de activos'!$AV99=(AH$3-'3- Datos generales'!$B$4),ROUNDUP(('4-Registro de activos'!$G99*'3- Datos generales'!$B$12*(1+'3- Datos generales'!$B$11)^(AH$3-'3- Datos generales'!$B$4)),0),0)</f>
        <v>0</v>
      </c>
      <c r="AI99" s="21">
        <f>IF('4-Registro de activos'!$AV99=(AI$3-'3- Datos generales'!$B$4),ROUNDUP(('4-Registro de activos'!$G99*'3- Datos generales'!$B$12*(1+'3- Datos generales'!$B$11)^(AI$3-'3- Datos generales'!$B$4)),0),0)</f>
        <v>0</v>
      </c>
      <c r="AJ99" s="21">
        <f>IF('4-Registro de activos'!$AV99=(AJ$3-'3- Datos generales'!$B$4),ROUNDUP(('4-Registro de activos'!$G99*'3- Datos generales'!$B$12*(1+'3- Datos generales'!$B$11)^(AJ$3-'3- Datos generales'!$B$4)),0),0)</f>
        <v>0</v>
      </c>
      <c r="AK99" s="159">
        <f>IF('4-Registro de activos'!$AV99=(AK$3-'3- Datos generales'!$B$4),ROUNDUP(('4-Registro de activos'!$G99*'3- Datos generales'!$B$12*(1+'3- Datos generales'!$B$11)^(AK$3-'3- Datos generales'!$B$4)),0),0)</f>
        <v>0</v>
      </c>
      <c r="AL99" s="22">
        <f>IF('4-Registro de activos'!$AV99&lt;=(AL$3-'3- Datos generales'!$B$4),ROUNDUP((('4-Registro de activos'!$H99*'3- Datos generales'!$B$12)*((1+'3- Datos generales'!$B$11)^(AL$3-'3- Datos generales'!$B$4+'8 -Datos de referencia'!$B$25))),0),0)</f>
        <v>0</v>
      </c>
      <c r="AM99" s="21">
        <f>IF('4-Registro de activos'!$AV99=(AM$3-'3- Datos generales'!$B$4),ROUNDUP((('4-Registro de activos'!$H99*'3- Datos generales'!$B$12)*((1+'3- Datos generales'!$B$11)^(AM$3-'3- Datos generales'!$B$4+'8 -Datos de referencia'!$B$25))),0),0)</f>
        <v>0</v>
      </c>
      <c r="AN99" s="21">
        <f>IF('4-Registro de activos'!$AV99=(AN$3-'3- Datos generales'!$B$4),ROUNDUP((('4-Registro de activos'!$H99*'3- Datos generales'!$B$12)*((1+'3- Datos generales'!$B$11)^(AN$3-'3- Datos generales'!$B$4+'8 -Datos de referencia'!$B$25))),0),0)</f>
        <v>0</v>
      </c>
      <c r="AO99" s="21">
        <f>IF('4-Registro de activos'!$AV99=(AO$3-'3- Datos generales'!$B$4),ROUNDUP((('4-Registro de activos'!$H99*'3- Datos generales'!$B$12)*((1+'3- Datos generales'!$B$11)^(AO$3-'3- Datos generales'!$B$4+'8 -Datos de referencia'!$B$25))),0),0)</f>
        <v>0</v>
      </c>
      <c r="AP99" s="21">
        <f>IF('4-Registro de activos'!$AV99=(AP$3-'3- Datos generales'!$B$4),ROUNDUP((('4-Registro de activos'!$H99*'3- Datos generales'!$B$12)*((1+'3- Datos generales'!$B$11)^(AP$3-'3- Datos generales'!$B$4+'8 -Datos de referencia'!$B$25))),0),0)</f>
        <v>0</v>
      </c>
      <c r="AQ99" s="21">
        <f>IF('4-Registro de activos'!$AV99=(AQ$3-'3- Datos generales'!$B$4),ROUNDUP((('4-Registro de activos'!$H99*'3- Datos generales'!$B$12)*((1+'3- Datos generales'!$B$11)^(AQ$3-'3- Datos generales'!$B$4+'8 -Datos de referencia'!$B$25))),0),0)</f>
        <v>0</v>
      </c>
      <c r="AR99" s="21">
        <f>IF('4-Registro de activos'!$AV99=(AR$3-'3- Datos generales'!$B$4),ROUNDUP((('4-Registro de activos'!$H99*'3- Datos generales'!$B$12)*((1+'3- Datos generales'!$B$11)^(AR$3-'3- Datos generales'!$B$4+'8 -Datos de referencia'!$B$25))),0),0)</f>
        <v>0</v>
      </c>
      <c r="AS99" s="21">
        <f>IF('4-Registro de activos'!$AV99=(AS$3-'3- Datos generales'!$B$4),ROUNDUP((('4-Registro de activos'!$H99*'3- Datos generales'!$B$12)*((1+'3- Datos generales'!$B$11)^(AS$3-'3- Datos generales'!$B$4+'8 -Datos de referencia'!$B$25))),0),0)</f>
        <v>0</v>
      </c>
      <c r="AT99" s="21">
        <f>IF('4-Registro de activos'!$AV99=(AT$3-'3- Datos generales'!$B$4),ROUNDUP((('4-Registro de activos'!$H99*'3- Datos generales'!$B$12)*((1+'3- Datos generales'!$B$11)^(AT$3-'3- Datos generales'!$B$4+'8 -Datos de referencia'!$B$25))),0),0)</f>
        <v>0</v>
      </c>
      <c r="AU99" s="21">
        <f>IF('4-Registro de activos'!$AV99=(AU$3-'3- Datos generales'!$B$4),ROUNDUP((('4-Registro de activos'!$H99*'3- Datos generales'!$B$12)*((1+'3- Datos generales'!$B$11)^(AU$3-'3- Datos generales'!$B$4+'8 -Datos de referencia'!$B$25))),0),0)</f>
        <v>0</v>
      </c>
      <c r="AV99" s="159">
        <f>IF('4-Registro de activos'!$AV99=(AV$3-'3- Datos generales'!$B$4),ROUNDUP((('4-Registro de activos'!$H99*'3- Datos generales'!$B$12)*((1+'3- Datos generales'!$B$11)^(AV$3-'3- Datos generales'!$B$4+'8 -Datos de referencia'!$B$25))),0),0)</f>
        <v>0</v>
      </c>
      <c r="AW99" s="23">
        <f>IF(P99&gt;0,($M99*(1+'3- Datos generales'!$B$5)^('5-Proyección inversiones'!AW$3-'3- Datos generales'!$B$4))*(P99*((1+'3- Datos generales'!$B$11)^(AW$3-'3- Datos generales'!$B$4+'8 -Datos de referencia'!$B$25))),0)</f>
        <v>0</v>
      </c>
      <c r="AX99" s="20">
        <f>IF(Q99&gt;0,($M99*(1+'3- Datos generales'!$B$5)^(AX$3-'3- Datos generales'!$B$4))*(Q99*((1+'3- Datos generales'!$B$11)^('5-Proyección inversiones'!AX$3-'3- Datos generales'!$B$4+'8 -Datos de referencia'!$B$25))),0)</f>
        <v>0</v>
      </c>
      <c r="AY99" s="20">
        <f>IF(R99&gt;0,($M99*(1+'3- Datos generales'!$B$5)^(AY$3-'3- Datos generales'!$B$4))*(R99*((1+'3- Datos generales'!$B$11)^('5-Proyección inversiones'!AY$3-'3- Datos generales'!$B$4+'8 -Datos de referencia'!$B$25))),0)</f>
        <v>0</v>
      </c>
      <c r="AZ99" s="20">
        <f>IF(S99&gt;0,($M99*(1+'3- Datos generales'!$B$5)^(AZ$3-'3- Datos generales'!$B$4))*(S99*((1+'3- Datos generales'!$B$11)^('5-Proyección inversiones'!AZ$3-'3- Datos generales'!$B$4+'8 -Datos de referencia'!$B$25))),0)</f>
        <v>0</v>
      </c>
      <c r="BA99" s="20">
        <f>IF(T99&gt;0,($M99*(1+'3- Datos generales'!$B$5)^(BA$3-'3- Datos generales'!$B$4))*(T99*((1+'3- Datos generales'!$B$11)^('5-Proyección inversiones'!BA$3-'3- Datos generales'!$B$4+'8 -Datos de referencia'!$B$25))),0)</f>
        <v>0</v>
      </c>
      <c r="BB99" s="20">
        <f>IF(U99&gt;0,($M99*(1+'3- Datos generales'!$B$5)^(BB$3-'3- Datos generales'!$B$4))*(U99*((1+'3- Datos generales'!$B$11)^('5-Proyección inversiones'!BB$3-'3- Datos generales'!$B$4+'8 -Datos de referencia'!$B$25))),0)</f>
        <v>0</v>
      </c>
      <c r="BC99" s="20">
        <f>IF(V99&gt;0,($M99*(1+'3- Datos generales'!$B$5)^(BC$3-'3- Datos generales'!$B$4))*(V99*((1+'3- Datos generales'!$B$11)^('5-Proyección inversiones'!BC$3-'3- Datos generales'!$B$4+'8 -Datos de referencia'!$B$25))),0)</f>
        <v>0</v>
      </c>
      <c r="BD99" s="20">
        <f>IF(W99&gt;0,($M99*(1+'3- Datos generales'!$B$5)^(BD$3-'3- Datos generales'!$B$4))*(W99*((1+'3- Datos generales'!$B$11)^('5-Proyección inversiones'!BD$3-'3- Datos generales'!$B$4+'8 -Datos de referencia'!$B$25))),0)</f>
        <v>0</v>
      </c>
      <c r="BE99" s="20">
        <f>IF(X99&gt;0,($M99*(1+'3- Datos generales'!$B$5)^(BE$3-'3- Datos generales'!$B$4))*(X99*((1+'3- Datos generales'!$B$11)^('5-Proyección inversiones'!BE$3-'3- Datos generales'!$B$4+'8 -Datos de referencia'!$B$25))),0)</f>
        <v>0</v>
      </c>
      <c r="BF99" s="20">
        <f>IF(Y99&gt;0,($M99*(1+'3- Datos generales'!$B$5)^(BF$3-'3- Datos generales'!$B$4))*(Y99*((1+'3- Datos generales'!$B$11)^('5-Proyección inversiones'!BF$3-'3- Datos generales'!$B$4+'8 -Datos de referencia'!$B$25))),0)</f>
        <v>0</v>
      </c>
      <c r="BG99" s="155">
        <f>IF(Z99&gt;0,($M99*(1+'3- Datos generales'!$B$5)^(BG$3-'3- Datos generales'!$B$4))*(Z99*((1+'3- Datos generales'!$B$11)^('5-Proyección inversiones'!BG$3-'3- Datos generales'!$B$4+'8 -Datos de referencia'!$B$25))),0)</f>
        <v>0</v>
      </c>
      <c r="BH99" s="23">
        <f>IF(AA99&gt;0,($N99*(1+'3- Datos generales'!$B$5)^(BH$3-'3- Datos generales'!$B$4))*(AA99*((1+'3- Datos generales'!$B$11)^('5-Proyección inversiones'!BH$3-'3- Datos generales'!$B$4+'8 -Datos de referencia'!$B$25))),0)</f>
        <v>0</v>
      </c>
      <c r="BI99" s="20">
        <f>IF(AB99&gt;0,$N99*((1+'3- Datos generales'!$B$5)^(BI$3-'3- Datos generales'!$B$4))*(AB99*((1+'3- Datos generales'!$B$11)^('5-Proyección inversiones'!BI$3-'3- Datos generales'!$B$4+'8 -Datos de referencia'!$B$25))),0)</f>
        <v>0</v>
      </c>
      <c r="BJ99" s="20">
        <f>IF(AC99&gt;0,$N99*((1+'3- Datos generales'!$B$5)^(BJ$3-'3- Datos generales'!$B$4))*(AC99*((1+'3- Datos generales'!$B$11)^('5-Proyección inversiones'!BJ$3-'3- Datos generales'!$B$4+'8 -Datos de referencia'!$B$25))),0)</f>
        <v>0</v>
      </c>
      <c r="BK99" s="20">
        <f>IF(AD99&gt;0,$N99*((1+'3- Datos generales'!$B$5)^(BK$3-'3- Datos generales'!$B$4))*(AD99*((1+'3- Datos generales'!$B$11)^('5-Proyección inversiones'!BK$3-'3- Datos generales'!$B$4+'8 -Datos de referencia'!$B$25))),0)</f>
        <v>0</v>
      </c>
      <c r="BL99" s="20">
        <f>IF(AE99&gt;0,$N99*((1+'3- Datos generales'!$B$5)^(BL$3-'3- Datos generales'!$B$4))*(AE99*((1+'3- Datos generales'!$B$11)^('5-Proyección inversiones'!BL$3-'3- Datos generales'!$B$4+'8 -Datos de referencia'!$B$25))),0)</f>
        <v>0</v>
      </c>
      <c r="BM99" s="20">
        <f>IF(AF99&gt;0,$N99*((1+'3- Datos generales'!$B$5)^(BM$3-'3- Datos generales'!$B$4))*(AF99*((1+'3- Datos generales'!$B$11)^('5-Proyección inversiones'!BM$3-'3- Datos generales'!$B$4+'8 -Datos de referencia'!$B$25))),0)</f>
        <v>0</v>
      </c>
      <c r="BN99" s="20">
        <f>IF(AG99&gt;0,$N99*((1+'3- Datos generales'!$B$5)^(BN$3-'3- Datos generales'!$B$4))*(AG99*((1+'3- Datos generales'!$B$11)^('5-Proyección inversiones'!BN$3-'3- Datos generales'!$B$4+'8 -Datos de referencia'!$B$25))),0)</f>
        <v>0</v>
      </c>
      <c r="BO99" s="20">
        <f>IF(AH99&gt;0,$N99*((1+'3- Datos generales'!$B$5)^(BO$3-'3- Datos generales'!$B$4))*(AH99*((1+'3- Datos generales'!$B$11)^('5-Proyección inversiones'!BO$3-'3- Datos generales'!$B$4+'8 -Datos de referencia'!$B$25))),0)</f>
        <v>0</v>
      </c>
      <c r="BP99" s="20">
        <f>IF(AI99&gt;0,$N99*((1+'3- Datos generales'!$B$5)^(BP$3-'3- Datos generales'!$B$4))*(AI99*((1+'3- Datos generales'!$B$11)^('5-Proyección inversiones'!BP$3-'3- Datos generales'!$B$4+'8 -Datos de referencia'!$B$25))),0)</f>
        <v>0</v>
      </c>
      <c r="BQ99" s="20">
        <f>IF(AJ99&gt;0,$N99*((1+'3- Datos generales'!$B$5)^(BQ$3-'3- Datos generales'!$B$4))*(AJ99*((1+'3- Datos generales'!$B$11)^('5-Proyección inversiones'!BQ$3-'3- Datos generales'!$B$4+'8 -Datos de referencia'!$B$25))),0)</f>
        <v>0</v>
      </c>
      <c r="BR99" s="155">
        <f>IF(AK99&gt;0,$N99*((1+'3- Datos generales'!$B$5)^(BR$3-'3- Datos generales'!$B$4))*(AK99*((1+'3- Datos generales'!$B$11)^('5-Proyección inversiones'!BR$3-'3- Datos generales'!$B$4+'8 -Datos de referencia'!$B$25))),0)</f>
        <v>0</v>
      </c>
      <c r="BS99" s="23">
        <f>IF(AL99&gt;0,AL99*($O99*(1+'3- Datos generales'!$B$5)^(BH$3-'3- Datos generales'!$B$4)),0)</f>
        <v>0</v>
      </c>
      <c r="BT99" s="20">
        <f>IF(AM99&gt;0,AM99*($O99*(1+'3- Datos generales'!$B$5)^(BT$3-'3- Datos generales'!$B$4)),0)</f>
        <v>0</v>
      </c>
      <c r="BU99" s="20">
        <f>IF(AN99&gt;0,AN99*($O99*(1+'3- Datos generales'!$B$5)^(BU$3-'3- Datos generales'!$B$4)),0)</f>
        <v>0</v>
      </c>
      <c r="BV99" s="20">
        <f>IF(AO99&gt;0,AO99*($O99*(1+'3- Datos generales'!$B$5)^(BV$3-'3- Datos generales'!$B$4)),0)</f>
        <v>0</v>
      </c>
      <c r="BW99" s="20">
        <f>IF(AP99&gt;0,AP99*($O99*(1+'3- Datos generales'!$B$5)^(BW$3-'3- Datos generales'!$B$4)),0)</f>
        <v>0</v>
      </c>
      <c r="BX99" s="20">
        <f>IF(AQ99&gt;0,AQ99*($O99*(1+'3- Datos generales'!$B$5)^(BX$3-'3- Datos generales'!$B$4)),0)</f>
        <v>0</v>
      </c>
      <c r="BY99" s="20">
        <f>IF(AR99&gt;0,AR99*($O99*(1+'3- Datos generales'!$B$5)^(BY$3-'3- Datos generales'!$B$4)),0)</f>
        <v>0</v>
      </c>
      <c r="BZ99" s="20">
        <f>IF(AS99&gt;0,AS99*($O99*(1+'3- Datos generales'!$B$5)^(BZ$3-'3- Datos generales'!$B$4)),0)</f>
        <v>0</v>
      </c>
      <c r="CA99" s="20">
        <f>IF(AT99&gt;0,AT99*($O99*(1+'3- Datos generales'!$B$5)^(CA$3-'3- Datos generales'!$B$4)),0)</f>
        <v>0</v>
      </c>
      <c r="CB99" s="20">
        <f>IF(AU99&gt;0,AU99*($O99*(1+'3- Datos generales'!$B$5)^(CB$3-'3- Datos generales'!$B$4)),0)</f>
        <v>0</v>
      </c>
      <c r="CC99" s="155">
        <f>IF(AV99&gt;0,AV99*($O99*(1+'3- Datos generales'!$B$5)^(CC$3-'3- Datos generales'!$B$4)),0)</f>
        <v>0</v>
      </c>
    </row>
    <row r="100" spans="1:81" x14ac:dyDescent="0.25">
      <c r="A100" s="38"/>
      <c r="B100" s="14"/>
      <c r="C100" s="14">
        <f>'4-Registro de activos'!C100</f>
        <v>0</v>
      </c>
      <c r="D100" s="14">
        <f>'4-Registro de activos'!D100</f>
        <v>0</v>
      </c>
      <c r="E100" s="14">
        <f>'4-Registro de activos'!E100</f>
        <v>0</v>
      </c>
      <c r="F100" s="14">
        <f>'4-Registro de activos'!F100</f>
        <v>0</v>
      </c>
      <c r="G100" s="14">
        <f>'4-Registro de activos'!G100</f>
        <v>0</v>
      </c>
      <c r="H100" s="26">
        <f>'4-Registro de activos'!H100</f>
        <v>0</v>
      </c>
      <c r="I100" s="15" t="str">
        <f>'4-Registro de activos'!AV100</f>
        <v>n/a</v>
      </c>
      <c r="J100" s="14" t="str">
        <f>'4-Registro de activos'!AW100</f>
        <v>Bajo Riesgo</v>
      </c>
      <c r="K100" s="14" t="str">
        <f>'4-Registro de activos'!AX100</f>
        <v>n/a</v>
      </c>
      <c r="L100" s="14" t="str">
        <f>'4-Registro de activos'!AY100</f>
        <v>n/a</v>
      </c>
      <c r="M100" s="66">
        <f>IF('4-Registro de activos'!K100="Sistema no mejorado",AVERAGE('3- Datos generales'!$D$20:$D$21),0)</f>
        <v>0</v>
      </c>
      <c r="N100" s="20" t="str">
        <f>IF('4-Registro de activos'!K100="Sistema no mejorado",0,IF('4-Registro de activos'!I100="sin dato","n/a",IF('4-Registro de activos'!I100="otro","n/a",VLOOKUP('4-Registro de activos'!I100,'3- Datos generales'!$A$23:$D$24,4,0))))</f>
        <v>n/a</v>
      </c>
      <c r="O100" s="155" t="str">
        <f>IF('4-Registro de activos'!K100="Sistema no mejorado",0,IF('4-Registro de activos'!I100="sin dato","n/a",IF('4-Registro de activos'!I100="otro","n/a",VLOOKUP('4-Registro de activos'!I100,'3- Datos generales'!$A$26:$D$27,4,0))))</f>
        <v>n/a</v>
      </c>
      <c r="P100" s="22">
        <f>IF('4-Registro de activos'!$AY100="Nueva Construccion",ROUNDUP(('4-Registro de activos'!$G100*'3- Datos generales'!$B$12*(1+'3- Datos generales'!$B$11)^(P$3-'3- Datos generales'!$B$4)),0),0)</f>
        <v>0</v>
      </c>
      <c r="Q100" s="21">
        <f>IF('4-Registro de activos'!$AY100="Nueva Construccion",IF($P100&gt;0,0,ROUNDUP(('4-Registro de activos'!$G100*'3- Datos generales'!$B$12*(1+'3- Datos generales'!$B$11)^(Q$3-'3- Datos generales'!$B$4)),0)),0)</f>
        <v>0</v>
      </c>
      <c r="R100" s="21">
        <f>IF('4-Registro de activos'!$AY100="Nueva Construccion",IF($P100&gt;0,0,ROUNDUP(('4-Registro de activos'!$G100*'3- Datos generales'!$B$12*(1+'3- Datos generales'!$B$11)^(R$3-'3- Datos generales'!$B$4)),0)),0)</f>
        <v>0</v>
      </c>
      <c r="S100" s="21">
        <f>IF('4-Registro de activos'!$AY100="Nueva Construccion",IF($P100&gt;0,0,ROUNDUP(('4-Registro de activos'!$G100*'3- Datos generales'!$B$12*(1+'3- Datos generales'!$B$11)^(S$3-'3- Datos generales'!$B$4)),0)),0)</f>
        <v>0</v>
      </c>
      <c r="T100" s="21">
        <f>IF('4-Registro de activos'!$AY100="Nueva Construccion",IF($P100&gt;0,0,ROUNDUP(('4-Registro de activos'!$G100*'3- Datos generales'!$B$12*(1+'3- Datos generales'!$B$11)^(T$3-'3- Datos generales'!$B$4)),0)),0)</f>
        <v>0</v>
      </c>
      <c r="U100" s="21">
        <f>IF('4-Registro de activos'!$AY100="Nueva Construccion",IF($P100&gt;0,0,ROUNDUP(('4-Registro de activos'!$G100*'3- Datos generales'!$B$12*(1+'3- Datos generales'!$B$11)^(U$3-'3- Datos generales'!$B$4)),0)),0)</f>
        <v>0</v>
      </c>
      <c r="V100" s="21">
        <f>IF('4-Registro de activos'!$AY100="Nueva Construccion",IF($P100&gt;0,0,ROUNDUP(('4-Registro de activos'!$G100*'3- Datos generales'!$B$12*(1+'3- Datos generales'!$B$11)^(V$3-'3- Datos generales'!$B$4)),0)),0)</f>
        <v>0</v>
      </c>
      <c r="W100" s="21">
        <f>IF('4-Registro de activos'!$AY100="Nueva Construccion",IF($P100&gt;0,0,ROUNDUP(('4-Registro de activos'!$G100*'3- Datos generales'!$B$12*(1+'3- Datos generales'!$B$11)^(W$3-'3- Datos generales'!$B$4)),0)),0)</f>
        <v>0</v>
      </c>
      <c r="X100" s="21">
        <f>IF('4-Registro de activos'!$AY100="Nueva Construccion",IF($P100&gt;0,0,ROUNDUP(('4-Registro de activos'!$G100*'3- Datos generales'!$B$12*(1+'3- Datos generales'!$B$11)^(X$3-'3- Datos generales'!$B$4)),0)),0)</f>
        <v>0</v>
      </c>
      <c r="Y100" s="21">
        <f>IF('4-Registro de activos'!$AY100="Nueva Construccion",IF($P100&gt;0,0,ROUNDUP(('4-Registro de activos'!$G100*'3- Datos generales'!$B$12*(1+'3- Datos generales'!$B$11)^(Y$3-'3- Datos generales'!$B$4)),0)),0)</f>
        <v>0</v>
      </c>
      <c r="Z100" s="159">
        <f>IF('4-Registro de activos'!$AY100="Nueva Construccion",IF($P100&gt;0,0,ROUNDUP(('4-Registro de activos'!$G100*'3- Datos generales'!$B$12*(1+'3- Datos generales'!$B$11)^(Z$3-'3- Datos generales'!$B$4)),0)),0)</f>
        <v>0</v>
      </c>
      <c r="AA100" s="22">
        <f>IF('4-Registro de activos'!$AV100&lt;=(AA$3-'3- Datos generales'!$B$4),ROUNDUP(('4-Registro de activos'!$G100*'3- Datos generales'!$B$12*(1+'3- Datos generales'!$B$11)^(AA$3-'3- Datos generales'!$B$4)),0),0)</f>
        <v>0</v>
      </c>
      <c r="AB100" s="21">
        <f>IF('4-Registro de activos'!$AV100=(AB$3-'3- Datos generales'!$B$4),ROUNDUP(('4-Registro de activos'!$G100*'3- Datos generales'!$B$12*(1+'3- Datos generales'!$B$11)^(AB$3-'3- Datos generales'!$B$4)),0),0)</f>
        <v>0</v>
      </c>
      <c r="AC100" s="21">
        <f>IF('4-Registro de activos'!$AV100=(AC$3-'3- Datos generales'!$B$4),ROUNDUP(('4-Registro de activos'!$G100*'3- Datos generales'!$B$12*(1+'3- Datos generales'!$B$11)^(AC$3-'3- Datos generales'!$B$4)),0),0)</f>
        <v>0</v>
      </c>
      <c r="AD100" s="21">
        <f>IF('4-Registro de activos'!$AV100=(AD$3-'3- Datos generales'!$B$4),ROUNDUP(('4-Registro de activos'!$G100*'3- Datos generales'!$B$12*(1+'3- Datos generales'!$B$11)^(AD$3-'3- Datos generales'!$B$4)),0),0)</f>
        <v>0</v>
      </c>
      <c r="AE100" s="21">
        <f>IF('4-Registro de activos'!$AV100=(AE$3-'3- Datos generales'!$B$4),ROUNDUP(('4-Registro de activos'!$G100*'3- Datos generales'!$B$12*(1+'3- Datos generales'!$B$11)^(AE$3-'3- Datos generales'!$B$4)),0),0)</f>
        <v>0</v>
      </c>
      <c r="AF100" s="21">
        <f>IF('4-Registro de activos'!$AV100=(AF$3-'3- Datos generales'!$B$4),ROUNDUP(('4-Registro de activos'!$G100*'3- Datos generales'!$B$12*(1+'3- Datos generales'!$B$11)^(AF$3-'3- Datos generales'!$B$4)),0),0)</f>
        <v>0</v>
      </c>
      <c r="AG100" s="21">
        <f>IF('4-Registro de activos'!$AV100=(AG$3-'3- Datos generales'!$B$4),ROUNDUP(('4-Registro de activos'!$G100*'3- Datos generales'!$B$12*(1+'3- Datos generales'!$B$11)^(AG$3-'3- Datos generales'!$B$4)),0),0)</f>
        <v>0</v>
      </c>
      <c r="AH100" s="21">
        <f>IF('4-Registro de activos'!$AV100=(AH$3-'3- Datos generales'!$B$4),ROUNDUP(('4-Registro de activos'!$G100*'3- Datos generales'!$B$12*(1+'3- Datos generales'!$B$11)^(AH$3-'3- Datos generales'!$B$4)),0),0)</f>
        <v>0</v>
      </c>
      <c r="AI100" s="21">
        <f>IF('4-Registro de activos'!$AV100=(AI$3-'3- Datos generales'!$B$4),ROUNDUP(('4-Registro de activos'!$G100*'3- Datos generales'!$B$12*(1+'3- Datos generales'!$B$11)^(AI$3-'3- Datos generales'!$B$4)),0),0)</f>
        <v>0</v>
      </c>
      <c r="AJ100" s="21">
        <f>IF('4-Registro de activos'!$AV100=(AJ$3-'3- Datos generales'!$B$4),ROUNDUP(('4-Registro de activos'!$G100*'3- Datos generales'!$B$12*(1+'3- Datos generales'!$B$11)^(AJ$3-'3- Datos generales'!$B$4)),0),0)</f>
        <v>0</v>
      </c>
      <c r="AK100" s="159">
        <f>IF('4-Registro de activos'!$AV100=(AK$3-'3- Datos generales'!$B$4),ROUNDUP(('4-Registro de activos'!$G100*'3- Datos generales'!$B$12*(1+'3- Datos generales'!$B$11)^(AK$3-'3- Datos generales'!$B$4)),0),0)</f>
        <v>0</v>
      </c>
      <c r="AL100" s="22">
        <f>IF('4-Registro de activos'!$AV100&lt;=(AL$3-'3- Datos generales'!$B$4),ROUNDUP((('4-Registro de activos'!$H100*'3- Datos generales'!$B$12)*((1+'3- Datos generales'!$B$11)^(AL$3-'3- Datos generales'!$B$4+'8 -Datos de referencia'!$B$25))),0),0)</f>
        <v>0</v>
      </c>
      <c r="AM100" s="21">
        <f>IF('4-Registro de activos'!$AV100=(AM$3-'3- Datos generales'!$B$4),ROUNDUP((('4-Registro de activos'!$H100*'3- Datos generales'!$B$12)*((1+'3- Datos generales'!$B$11)^(AM$3-'3- Datos generales'!$B$4+'8 -Datos de referencia'!$B$25))),0),0)</f>
        <v>0</v>
      </c>
      <c r="AN100" s="21">
        <f>IF('4-Registro de activos'!$AV100=(AN$3-'3- Datos generales'!$B$4),ROUNDUP((('4-Registro de activos'!$H100*'3- Datos generales'!$B$12)*((1+'3- Datos generales'!$B$11)^(AN$3-'3- Datos generales'!$B$4+'8 -Datos de referencia'!$B$25))),0),0)</f>
        <v>0</v>
      </c>
      <c r="AO100" s="21">
        <f>IF('4-Registro de activos'!$AV100=(AO$3-'3- Datos generales'!$B$4),ROUNDUP((('4-Registro de activos'!$H100*'3- Datos generales'!$B$12)*((1+'3- Datos generales'!$B$11)^(AO$3-'3- Datos generales'!$B$4+'8 -Datos de referencia'!$B$25))),0),0)</f>
        <v>0</v>
      </c>
      <c r="AP100" s="21">
        <f>IF('4-Registro de activos'!$AV100=(AP$3-'3- Datos generales'!$B$4),ROUNDUP((('4-Registro de activos'!$H100*'3- Datos generales'!$B$12)*((1+'3- Datos generales'!$B$11)^(AP$3-'3- Datos generales'!$B$4+'8 -Datos de referencia'!$B$25))),0),0)</f>
        <v>0</v>
      </c>
      <c r="AQ100" s="21">
        <f>IF('4-Registro de activos'!$AV100=(AQ$3-'3- Datos generales'!$B$4),ROUNDUP((('4-Registro de activos'!$H100*'3- Datos generales'!$B$12)*((1+'3- Datos generales'!$B$11)^(AQ$3-'3- Datos generales'!$B$4+'8 -Datos de referencia'!$B$25))),0),0)</f>
        <v>0</v>
      </c>
      <c r="AR100" s="21">
        <f>IF('4-Registro de activos'!$AV100=(AR$3-'3- Datos generales'!$B$4),ROUNDUP((('4-Registro de activos'!$H100*'3- Datos generales'!$B$12)*((1+'3- Datos generales'!$B$11)^(AR$3-'3- Datos generales'!$B$4+'8 -Datos de referencia'!$B$25))),0),0)</f>
        <v>0</v>
      </c>
      <c r="AS100" s="21">
        <f>IF('4-Registro de activos'!$AV100=(AS$3-'3- Datos generales'!$B$4),ROUNDUP((('4-Registro de activos'!$H100*'3- Datos generales'!$B$12)*((1+'3- Datos generales'!$B$11)^(AS$3-'3- Datos generales'!$B$4+'8 -Datos de referencia'!$B$25))),0),0)</f>
        <v>0</v>
      </c>
      <c r="AT100" s="21">
        <f>IF('4-Registro de activos'!$AV100=(AT$3-'3- Datos generales'!$B$4),ROUNDUP((('4-Registro de activos'!$H100*'3- Datos generales'!$B$12)*((1+'3- Datos generales'!$B$11)^(AT$3-'3- Datos generales'!$B$4+'8 -Datos de referencia'!$B$25))),0),0)</f>
        <v>0</v>
      </c>
      <c r="AU100" s="21">
        <f>IF('4-Registro de activos'!$AV100=(AU$3-'3- Datos generales'!$B$4),ROUNDUP((('4-Registro de activos'!$H100*'3- Datos generales'!$B$12)*((1+'3- Datos generales'!$B$11)^(AU$3-'3- Datos generales'!$B$4+'8 -Datos de referencia'!$B$25))),0),0)</f>
        <v>0</v>
      </c>
      <c r="AV100" s="159">
        <f>IF('4-Registro de activos'!$AV100=(AV$3-'3- Datos generales'!$B$4),ROUNDUP((('4-Registro de activos'!$H100*'3- Datos generales'!$B$12)*((1+'3- Datos generales'!$B$11)^(AV$3-'3- Datos generales'!$B$4+'8 -Datos de referencia'!$B$25))),0),0)</f>
        <v>0</v>
      </c>
      <c r="AW100" s="23">
        <f>IF(P100&gt;0,($M100*(1+'3- Datos generales'!$B$5)^('5-Proyección inversiones'!AW$3-'3- Datos generales'!$B$4))*(P100*((1+'3- Datos generales'!$B$11)^(AW$3-'3- Datos generales'!$B$4+'8 -Datos de referencia'!$B$25))),0)</f>
        <v>0</v>
      </c>
      <c r="AX100" s="20">
        <f>IF(Q100&gt;0,($M100*(1+'3- Datos generales'!$B$5)^(AX$3-'3- Datos generales'!$B$4))*(Q100*((1+'3- Datos generales'!$B$11)^('5-Proyección inversiones'!AX$3-'3- Datos generales'!$B$4+'8 -Datos de referencia'!$B$25))),0)</f>
        <v>0</v>
      </c>
      <c r="AY100" s="20">
        <f>IF(R100&gt;0,($M100*(1+'3- Datos generales'!$B$5)^(AY$3-'3- Datos generales'!$B$4))*(R100*((1+'3- Datos generales'!$B$11)^('5-Proyección inversiones'!AY$3-'3- Datos generales'!$B$4+'8 -Datos de referencia'!$B$25))),0)</f>
        <v>0</v>
      </c>
      <c r="AZ100" s="20">
        <f>IF(S100&gt;0,($M100*(1+'3- Datos generales'!$B$5)^(AZ$3-'3- Datos generales'!$B$4))*(S100*((1+'3- Datos generales'!$B$11)^('5-Proyección inversiones'!AZ$3-'3- Datos generales'!$B$4+'8 -Datos de referencia'!$B$25))),0)</f>
        <v>0</v>
      </c>
      <c r="BA100" s="20">
        <f>IF(T100&gt;0,($M100*(1+'3- Datos generales'!$B$5)^(BA$3-'3- Datos generales'!$B$4))*(T100*((1+'3- Datos generales'!$B$11)^('5-Proyección inversiones'!BA$3-'3- Datos generales'!$B$4+'8 -Datos de referencia'!$B$25))),0)</f>
        <v>0</v>
      </c>
      <c r="BB100" s="20">
        <f>IF(U100&gt;0,($M100*(1+'3- Datos generales'!$B$5)^(BB$3-'3- Datos generales'!$B$4))*(U100*((1+'3- Datos generales'!$B$11)^('5-Proyección inversiones'!BB$3-'3- Datos generales'!$B$4+'8 -Datos de referencia'!$B$25))),0)</f>
        <v>0</v>
      </c>
      <c r="BC100" s="20">
        <f>IF(V100&gt;0,($M100*(1+'3- Datos generales'!$B$5)^(BC$3-'3- Datos generales'!$B$4))*(V100*((1+'3- Datos generales'!$B$11)^('5-Proyección inversiones'!BC$3-'3- Datos generales'!$B$4+'8 -Datos de referencia'!$B$25))),0)</f>
        <v>0</v>
      </c>
      <c r="BD100" s="20">
        <f>IF(W100&gt;0,($M100*(1+'3- Datos generales'!$B$5)^(BD$3-'3- Datos generales'!$B$4))*(W100*((1+'3- Datos generales'!$B$11)^('5-Proyección inversiones'!BD$3-'3- Datos generales'!$B$4+'8 -Datos de referencia'!$B$25))),0)</f>
        <v>0</v>
      </c>
      <c r="BE100" s="20">
        <f>IF(X100&gt;0,($M100*(1+'3- Datos generales'!$B$5)^(BE$3-'3- Datos generales'!$B$4))*(X100*((1+'3- Datos generales'!$B$11)^('5-Proyección inversiones'!BE$3-'3- Datos generales'!$B$4+'8 -Datos de referencia'!$B$25))),0)</f>
        <v>0</v>
      </c>
      <c r="BF100" s="20">
        <f>IF(Y100&gt;0,($M100*(1+'3- Datos generales'!$B$5)^(BF$3-'3- Datos generales'!$B$4))*(Y100*((1+'3- Datos generales'!$B$11)^('5-Proyección inversiones'!BF$3-'3- Datos generales'!$B$4+'8 -Datos de referencia'!$B$25))),0)</f>
        <v>0</v>
      </c>
      <c r="BG100" s="155">
        <f>IF(Z100&gt;0,($M100*(1+'3- Datos generales'!$B$5)^(BG$3-'3- Datos generales'!$B$4))*(Z100*((1+'3- Datos generales'!$B$11)^('5-Proyección inversiones'!BG$3-'3- Datos generales'!$B$4+'8 -Datos de referencia'!$B$25))),0)</f>
        <v>0</v>
      </c>
      <c r="BH100" s="23">
        <f>IF(AA100&gt;0,($N100*(1+'3- Datos generales'!$B$5)^(BH$3-'3- Datos generales'!$B$4))*(AA100*((1+'3- Datos generales'!$B$11)^('5-Proyección inversiones'!BH$3-'3- Datos generales'!$B$4+'8 -Datos de referencia'!$B$25))),0)</f>
        <v>0</v>
      </c>
      <c r="BI100" s="20">
        <f>IF(AB100&gt;0,$N100*((1+'3- Datos generales'!$B$5)^(BI$3-'3- Datos generales'!$B$4))*(AB100*((1+'3- Datos generales'!$B$11)^('5-Proyección inversiones'!BI$3-'3- Datos generales'!$B$4+'8 -Datos de referencia'!$B$25))),0)</f>
        <v>0</v>
      </c>
      <c r="BJ100" s="20">
        <f>IF(AC100&gt;0,$N100*((1+'3- Datos generales'!$B$5)^(BJ$3-'3- Datos generales'!$B$4))*(AC100*((1+'3- Datos generales'!$B$11)^('5-Proyección inversiones'!BJ$3-'3- Datos generales'!$B$4+'8 -Datos de referencia'!$B$25))),0)</f>
        <v>0</v>
      </c>
      <c r="BK100" s="20">
        <f>IF(AD100&gt;0,$N100*((1+'3- Datos generales'!$B$5)^(BK$3-'3- Datos generales'!$B$4))*(AD100*((1+'3- Datos generales'!$B$11)^('5-Proyección inversiones'!BK$3-'3- Datos generales'!$B$4+'8 -Datos de referencia'!$B$25))),0)</f>
        <v>0</v>
      </c>
      <c r="BL100" s="20">
        <f>IF(AE100&gt;0,$N100*((1+'3- Datos generales'!$B$5)^(BL$3-'3- Datos generales'!$B$4))*(AE100*((1+'3- Datos generales'!$B$11)^('5-Proyección inversiones'!BL$3-'3- Datos generales'!$B$4+'8 -Datos de referencia'!$B$25))),0)</f>
        <v>0</v>
      </c>
      <c r="BM100" s="20">
        <f>IF(AF100&gt;0,$N100*((1+'3- Datos generales'!$B$5)^(BM$3-'3- Datos generales'!$B$4))*(AF100*((1+'3- Datos generales'!$B$11)^('5-Proyección inversiones'!BM$3-'3- Datos generales'!$B$4+'8 -Datos de referencia'!$B$25))),0)</f>
        <v>0</v>
      </c>
      <c r="BN100" s="20">
        <f>IF(AG100&gt;0,$N100*((1+'3- Datos generales'!$B$5)^(BN$3-'3- Datos generales'!$B$4))*(AG100*((1+'3- Datos generales'!$B$11)^('5-Proyección inversiones'!BN$3-'3- Datos generales'!$B$4+'8 -Datos de referencia'!$B$25))),0)</f>
        <v>0</v>
      </c>
      <c r="BO100" s="20">
        <f>IF(AH100&gt;0,$N100*((1+'3- Datos generales'!$B$5)^(BO$3-'3- Datos generales'!$B$4))*(AH100*((1+'3- Datos generales'!$B$11)^('5-Proyección inversiones'!BO$3-'3- Datos generales'!$B$4+'8 -Datos de referencia'!$B$25))),0)</f>
        <v>0</v>
      </c>
      <c r="BP100" s="20">
        <f>IF(AI100&gt;0,$N100*((1+'3- Datos generales'!$B$5)^(BP$3-'3- Datos generales'!$B$4))*(AI100*((1+'3- Datos generales'!$B$11)^('5-Proyección inversiones'!BP$3-'3- Datos generales'!$B$4+'8 -Datos de referencia'!$B$25))),0)</f>
        <v>0</v>
      </c>
      <c r="BQ100" s="20">
        <f>IF(AJ100&gt;0,$N100*((1+'3- Datos generales'!$B$5)^(BQ$3-'3- Datos generales'!$B$4))*(AJ100*((1+'3- Datos generales'!$B$11)^('5-Proyección inversiones'!BQ$3-'3- Datos generales'!$B$4+'8 -Datos de referencia'!$B$25))),0)</f>
        <v>0</v>
      </c>
      <c r="BR100" s="155">
        <f>IF(AK100&gt;0,$N100*((1+'3- Datos generales'!$B$5)^(BR$3-'3- Datos generales'!$B$4))*(AK100*((1+'3- Datos generales'!$B$11)^('5-Proyección inversiones'!BR$3-'3- Datos generales'!$B$4+'8 -Datos de referencia'!$B$25))),0)</f>
        <v>0</v>
      </c>
      <c r="BS100" s="23">
        <f>IF(AL100&gt;0,AL100*($O100*(1+'3- Datos generales'!$B$5)^(BH$3-'3- Datos generales'!$B$4)),0)</f>
        <v>0</v>
      </c>
      <c r="BT100" s="20">
        <f>IF(AM100&gt;0,AM100*($O100*(1+'3- Datos generales'!$B$5)^(BT$3-'3- Datos generales'!$B$4)),0)</f>
        <v>0</v>
      </c>
      <c r="BU100" s="20">
        <f>IF(AN100&gt;0,AN100*($O100*(1+'3- Datos generales'!$B$5)^(BU$3-'3- Datos generales'!$B$4)),0)</f>
        <v>0</v>
      </c>
      <c r="BV100" s="20">
        <f>IF(AO100&gt;0,AO100*($O100*(1+'3- Datos generales'!$B$5)^(BV$3-'3- Datos generales'!$B$4)),0)</f>
        <v>0</v>
      </c>
      <c r="BW100" s="20">
        <f>IF(AP100&gt;0,AP100*($O100*(1+'3- Datos generales'!$B$5)^(BW$3-'3- Datos generales'!$B$4)),0)</f>
        <v>0</v>
      </c>
      <c r="BX100" s="20">
        <f>IF(AQ100&gt;0,AQ100*($O100*(1+'3- Datos generales'!$B$5)^(BX$3-'3- Datos generales'!$B$4)),0)</f>
        <v>0</v>
      </c>
      <c r="BY100" s="20">
        <f>IF(AR100&gt;0,AR100*($O100*(1+'3- Datos generales'!$B$5)^(BY$3-'3- Datos generales'!$B$4)),0)</f>
        <v>0</v>
      </c>
      <c r="BZ100" s="20">
        <f>IF(AS100&gt;0,AS100*($O100*(1+'3- Datos generales'!$B$5)^(BZ$3-'3- Datos generales'!$B$4)),0)</f>
        <v>0</v>
      </c>
      <c r="CA100" s="20">
        <f>IF(AT100&gt;0,AT100*($O100*(1+'3- Datos generales'!$B$5)^(CA$3-'3- Datos generales'!$B$4)),0)</f>
        <v>0</v>
      </c>
      <c r="CB100" s="20">
        <f>IF(AU100&gt;0,AU100*($O100*(1+'3- Datos generales'!$B$5)^(CB$3-'3- Datos generales'!$B$4)),0)</f>
        <v>0</v>
      </c>
      <c r="CC100" s="155">
        <f>IF(AV100&gt;0,AV100*($O100*(1+'3- Datos generales'!$B$5)^(CC$3-'3- Datos generales'!$B$4)),0)</f>
        <v>0</v>
      </c>
    </row>
    <row r="101" spans="1:81" x14ac:dyDescent="0.25">
      <c r="A101" s="38"/>
      <c r="B101" s="14"/>
      <c r="C101" s="14">
        <f>'4-Registro de activos'!C101</f>
        <v>0</v>
      </c>
      <c r="D101" s="14">
        <f>'4-Registro de activos'!D101</f>
        <v>0</v>
      </c>
      <c r="E101" s="14">
        <f>'4-Registro de activos'!E101</f>
        <v>0</v>
      </c>
      <c r="F101" s="14">
        <f>'4-Registro de activos'!F101</f>
        <v>0</v>
      </c>
      <c r="G101" s="14">
        <f>'4-Registro de activos'!G101</f>
        <v>0</v>
      </c>
      <c r="H101" s="26">
        <f>'4-Registro de activos'!H101</f>
        <v>0</v>
      </c>
      <c r="I101" s="15" t="str">
        <f>'4-Registro de activos'!AV101</f>
        <v>n/a</v>
      </c>
      <c r="J101" s="14" t="str">
        <f>'4-Registro de activos'!AW101</f>
        <v>Bajo Riesgo</v>
      </c>
      <c r="K101" s="14" t="str">
        <f>'4-Registro de activos'!AX101</f>
        <v>n/a</v>
      </c>
      <c r="L101" s="14" t="str">
        <f>'4-Registro de activos'!AY101</f>
        <v>n/a</v>
      </c>
      <c r="M101" s="66">
        <f>IF('4-Registro de activos'!K101="Sistema no mejorado",AVERAGE('3- Datos generales'!$D$20:$D$21),0)</f>
        <v>0</v>
      </c>
      <c r="N101" s="20" t="str">
        <f>IF('4-Registro de activos'!K101="Sistema no mejorado",0,IF('4-Registro de activos'!I101="sin dato","n/a",IF('4-Registro de activos'!I101="otro","n/a",VLOOKUP('4-Registro de activos'!I101,'3- Datos generales'!$A$23:$D$24,4,0))))</f>
        <v>n/a</v>
      </c>
      <c r="O101" s="155" t="str">
        <f>IF('4-Registro de activos'!K101="Sistema no mejorado",0,IF('4-Registro de activos'!I101="sin dato","n/a",IF('4-Registro de activos'!I101="otro","n/a",VLOOKUP('4-Registro de activos'!I101,'3- Datos generales'!$A$26:$D$27,4,0))))</f>
        <v>n/a</v>
      </c>
      <c r="P101" s="22">
        <f>IF('4-Registro de activos'!$AY101="Nueva Construccion",ROUNDUP(('4-Registro de activos'!$G101*'3- Datos generales'!$B$12*(1+'3- Datos generales'!$B$11)^(P$3-'3- Datos generales'!$B$4)),0),0)</f>
        <v>0</v>
      </c>
      <c r="Q101" s="21">
        <f>IF('4-Registro de activos'!$AY101="Nueva Construccion",IF($P101&gt;0,0,ROUNDUP(('4-Registro de activos'!$G101*'3- Datos generales'!$B$12*(1+'3- Datos generales'!$B$11)^(Q$3-'3- Datos generales'!$B$4)),0)),0)</f>
        <v>0</v>
      </c>
      <c r="R101" s="21">
        <f>IF('4-Registro de activos'!$AY101="Nueva Construccion",IF($P101&gt;0,0,ROUNDUP(('4-Registro de activos'!$G101*'3- Datos generales'!$B$12*(1+'3- Datos generales'!$B$11)^(R$3-'3- Datos generales'!$B$4)),0)),0)</f>
        <v>0</v>
      </c>
      <c r="S101" s="21">
        <f>IF('4-Registro de activos'!$AY101="Nueva Construccion",IF($P101&gt;0,0,ROUNDUP(('4-Registro de activos'!$G101*'3- Datos generales'!$B$12*(1+'3- Datos generales'!$B$11)^(S$3-'3- Datos generales'!$B$4)),0)),0)</f>
        <v>0</v>
      </c>
      <c r="T101" s="21">
        <f>IF('4-Registro de activos'!$AY101="Nueva Construccion",IF($P101&gt;0,0,ROUNDUP(('4-Registro de activos'!$G101*'3- Datos generales'!$B$12*(1+'3- Datos generales'!$B$11)^(T$3-'3- Datos generales'!$B$4)),0)),0)</f>
        <v>0</v>
      </c>
      <c r="U101" s="21">
        <f>IF('4-Registro de activos'!$AY101="Nueva Construccion",IF($P101&gt;0,0,ROUNDUP(('4-Registro de activos'!$G101*'3- Datos generales'!$B$12*(1+'3- Datos generales'!$B$11)^(U$3-'3- Datos generales'!$B$4)),0)),0)</f>
        <v>0</v>
      </c>
      <c r="V101" s="21">
        <f>IF('4-Registro de activos'!$AY101="Nueva Construccion",IF($P101&gt;0,0,ROUNDUP(('4-Registro de activos'!$G101*'3- Datos generales'!$B$12*(1+'3- Datos generales'!$B$11)^(V$3-'3- Datos generales'!$B$4)),0)),0)</f>
        <v>0</v>
      </c>
      <c r="W101" s="21">
        <f>IF('4-Registro de activos'!$AY101="Nueva Construccion",IF($P101&gt;0,0,ROUNDUP(('4-Registro de activos'!$G101*'3- Datos generales'!$B$12*(1+'3- Datos generales'!$B$11)^(W$3-'3- Datos generales'!$B$4)),0)),0)</f>
        <v>0</v>
      </c>
      <c r="X101" s="21">
        <f>IF('4-Registro de activos'!$AY101="Nueva Construccion",IF($P101&gt;0,0,ROUNDUP(('4-Registro de activos'!$G101*'3- Datos generales'!$B$12*(1+'3- Datos generales'!$B$11)^(X$3-'3- Datos generales'!$B$4)),0)),0)</f>
        <v>0</v>
      </c>
      <c r="Y101" s="21">
        <f>IF('4-Registro de activos'!$AY101="Nueva Construccion",IF($P101&gt;0,0,ROUNDUP(('4-Registro de activos'!$G101*'3- Datos generales'!$B$12*(1+'3- Datos generales'!$B$11)^(Y$3-'3- Datos generales'!$B$4)),0)),0)</f>
        <v>0</v>
      </c>
      <c r="Z101" s="159">
        <f>IF('4-Registro de activos'!$AY101="Nueva Construccion",IF($P101&gt;0,0,ROUNDUP(('4-Registro de activos'!$G101*'3- Datos generales'!$B$12*(1+'3- Datos generales'!$B$11)^(Z$3-'3- Datos generales'!$B$4)),0)),0)</f>
        <v>0</v>
      </c>
      <c r="AA101" s="22">
        <f>IF('4-Registro de activos'!$AV101&lt;=(AA$3-'3- Datos generales'!$B$4),ROUNDUP(('4-Registro de activos'!$G101*'3- Datos generales'!$B$12*(1+'3- Datos generales'!$B$11)^(AA$3-'3- Datos generales'!$B$4)),0),0)</f>
        <v>0</v>
      </c>
      <c r="AB101" s="21">
        <f>IF('4-Registro de activos'!$AV101=(AB$3-'3- Datos generales'!$B$4),ROUNDUP(('4-Registro de activos'!$G101*'3- Datos generales'!$B$12*(1+'3- Datos generales'!$B$11)^(AB$3-'3- Datos generales'!$B$4)),0),0)</f>
        <v>0</v>
      </c>
      <c r="AC101" s="21">
        <f>IF('4-Registro de activos'!$AV101=(AC$3-'3- Datos generales'!$B$4),ROUNDUP(('4-Registro de activos'!$G101*'3- Datos generales'!$B$12*(1+'3- Datos generales'!$B$11)^(AC$3-'3- Datos generales'!$B$4)),0),0)</f>
        <v>0</v>
      </c>
      <c r="AD101" s="21">
        <f>IF('4-Registro de activos'!$AV101=(AD$3-'3- Datos generales'!$B$4),ROUNDUP(('4-Registro de activos'!$G101*'3- Datos generales'!$B$12*(1+'3- Datos generales'!$B$11)^(AD$3-'3- Datos generales'!$B$4)),0),0)</f>
        <v>0</v>
      </c>
      <c r="AE101" s="21">
        <f>IF('4-Registro de activos'!$AV101=(AE$3-'3- Datos generales'!$B$4),ROUNDUP(('4-Registro de activos'!$G101*'3- Datos generales'!$B$12*(1+'3- Datos generales'!$B$11)^(AE$3-'3- Datos generales'!$B$4)),0),0)</f>
        <v>0</v>
      </c>
      <c r="AF101" s="21">
        <f>IF('4-Registro de activos'!$AV101=(AF$3-'3- Datos generales'!$B$4),ROUNDUP(('4-Registro de activos'!$G101*'3- Datos generales'!$B$12*(1+'3- Datos generales'!$B$11)^(AF$3-'3- Datos generales'!$B$4)),0),0)</f>
        <v>0</v>
      </c>
      <c r="AG101" s="21">
        <f>IF('4-Registro de activos'!$AV101=(AG$3-'3- Datos generales'!$B$4),ROUNDUP(('4-Registro de activos'!$G101*'3- Datos generales'!$B$12*(1+'3- Datos generales'!$B$11)^(AG$3-'3- Datos generales'!$B$4)),0),0)</f>
        <v>0</v>
      </c>
      <c r="AH101" s="21">
        <f>IF('4-Registro de activos'!$AV101=(AH$3-'3- Datos generales'!$B$4),ROUNDUP(('4-Registro de activos'!$G101*'3- Datos generales'!$B$12*(1+'3- Datos generales'!$B$11)^(AH$3-'3- Datos generales'!$B$4)),0),0)</f>
        <v>0</v>
      </c>
      <c r="AI101" s="21">
        <f>IF('4-Registro de activos'!$AV101=(AI$3-'3- Datos generales'!$B$4),ROUNDUP(('4-Registro de activos'!$G101*'3- Datos generales'!$B$12*(1+'3- Datos generales'!$B$11)^(AI$3-'3- Datos generales'!$B$4)),0),0)</f>
        <v>0</v>
      </c>
      <c r="AJ101" s="21">
        <f>IF('4-Registro de activos'!$AV101=(AJ$3-'3- Datos generales'!$B$4),ROUNDUP(('4-Registro de activos'!$G101*'3- Datos generales'!$B$12*(1+'3- Datos generales'!$B$11)^(AJ$3-'3- Datos generales'!$B$4)),0),0)</f>
        <v>0</v>
      </c>
      <c r="AK101" s="159">
        <f>IF('4-Registro de activos'!$AV101=(AK$3-'3- Datos generales'!$B$4),ROUNDUP(('4-Registro de activos'!$G101*'3- Datos generales'!$B$12*(1+'3- Datos generales'!$B$11)^(AK$3-'3- Datos generales'!$B$4)),0),0)</f>
        <v>0</v>
      </c>
      <c r="AL101" s="22">
        <f>IF('4-Registro de activos'!$AV101&lt;=(AL$3-'3- Datos generales'!$B$4),ROUNDUP((('4-Registro de activos'!$H101*'3- Datos generales'!$B$12)*((1+'3- Datos generales'!$B$11)^(AL$3-'3- Datos generales'!$B$4+'8 -Datos de referencia'!$B$25))),0),0)</f>
        <v>0</v>
      </c>
      <c r="AM101" s="21">
        <f>IF('4-Registro de activos'!$AV101=(AM$3-'3- Datos generales'!$B$4),ROUNDUP((('4-Registro de activos'!$H101*'3- Datos generales'!$B$12)*((1+'3- Datos generales'!$B$11)^(AM$3-'3- Datos generales'!$B$4+'8 -Datos de referencia'!$B$25))),0),0)</f>
        <v>0</v>
      </c>
      <c r="AN101" s="21">
        <f>IF('4-Registro de activos'!$AV101=(AN$3-'3- Datos generales'!$B$4),ROUNDUP((('4-Registro de activos'!$H101*'3- Datos generales'!$B$12)*((1+'3- Datos generales'!$B$11)^(AN$3-'3- Datos generales'!$B$4+'8 -Datos de referencia'!$B$25))),0),0)</f>
        <v>0</v>
      </c>
      <c r="AO101" s="21">
        <f>IF('4-Registro de activos'!$AV101=(AO$3-'3- Datos generales'!$B$4),ROUNDUP((('4-Registro de activos'!$H101*'3- Datos generales'!$B$12)*((1+'3- Datos generales'!$B$11)^(AO$3-'3- Datos generales'!$B$4+'8 -Datos de referencia'!$B$25))),0),0)</f>
        <v>0</v>
      </c>
      <c r="AP101" s="21">
        <f>IF('4-Registro de activos'!$AV101=(AP$3-'3- Datos generales'!$B$4),ROUNDUP((('4-Registro de activos'!$H101*'3- Datos generales'!$B$12)*((1+'3- Datos generales'!$B$11)^(AP$3-'3- Datos generales'!$B$4+'8 -Datos de referencia'!$B$25))),0),0)</f>
        <v>0</v>
      </c>
      <c r="AQ101" s="21">
        <f>IF('4-Registro de activos'!$AV101=(AQ$3-'3- Datos generales'!$B$4),ROUNDUP((('4-Registro de activos'!$H101*'3- Datos generales'!$B$12)*((1+'3- Datos generales'!$B$11)^(AQ$3-'3- Datos generales'!$B$4+'8 -Datos de referencia'!$B$25))),0),0)</f>
        <v>0</v>
      </c>
      <c r="AR101" s="21">
        <f>IF('4-Registro de activos'!$AV101=(AR$3-'3- Datos generales'!$B$4),ROUNDUP((('4-Registro de activos'!$H101*'3- Datos generales'!$B$12)*((1+'3- Datos generales'!$B$11)^(AR$3-'3- Datos generales'!$B$4+'8 -Datos de referencia'!$B$25))),0),0)</f>
        <v>0</v>
      </c>
      <c r="AS101" s="21">
        <f>IF('4-Registro de activos'!$AV101=(AS$3-'3- Datos generales'!$B$4),ROUNDUP((('4-Registro de activos'!$H101*'3- Datos generales'!$B$12)*((1+'3- Datos generales'!$B$11)^(AS$3-'3- Datos generales'!$B$4+'8 -Datos de referencia'!$B$25))),0),0)</f>
        <v>0</v>
      </c>
      <c r="AT101" s="21">
        <f>IF('4-Registro de activos'!$AV101=(AT$3-'3- Datos generales'!$B$4),ROUNDUP((('4-Registro de activos'!$H101*'3- Datos generales'!$B$12)*((1+'3- Datos generales'!$B$11)^(AT$3-'3- Datos generales'!$B$4+'8 -Datos de referencia'!$B$25))),0),0)</f>
        <v>0</v>
      </c>
      <c r="AU101" s="21">
        <f>IF('4-Registro de activos'!$AV101=(AU$3-'3- Datos generales'!$B$4),ROUNDUP((('4-Registro de activos'!$H101*'3- Datos generales'!$B$12)*((1+'3- Datos generales'!$B$11)^(AU$3-'3- Datos generales'!$B$4+'8 -Datos de referencia'!$B$25))),0),0)</f>
        <v>0</v>
      </c>
      <c r="AV101" s="159">
        <f>IF('4-Registro de activos'!$AV101=(AV$3-'3- Datos generales'!$B$4),ROUNDUP((('4-Registro de activos'!$H101*'3- Datos generales'!$B$12)*((1+'3- Datos generales'!$B$11)^(AV$3-'3- Datos generales'!$B$4+'8 -Datos de referencia'!$B$25))),0),0)</f>
        <v>0</v>
      </c>
      <c r="AW101" s="23">
        <f>IF(P101&gt;0,($M101*(1+'3- Datos generales'!$B$5)^('5-Proyección inversiones'!AW$3-'3- Datos generales'!$B$4))*(P101*((1+'3- Datos generales'!$B$11)^(AW$3-'3- Datos generales'!$B$4+'8 -Datos de referencia'!$B$25))),0)</f>
        <v>0</v>
      </c>
      <c r="AX101" s="20">
        <f>IF(Q101&gt;0,($M101*(1+'3- Datos generales'!$B$5)^(AX$3-'3- Datos generales'!$B$4))*(Q101*((1+'3- Datos generales'!$B$11)^('5-Proyección inversiones'!AX$3-'3- Datos generales'!$B$4+'8 -Datos de referencia'!$B$25))),0)</f>
        <v>0</v>
      </c>
      <c r="AY101" s="20">
        <f>IF(R101&gt;0,($M101*(1+'3- Datos generales'!$B$5)^(AY$3-'3- Datos generales'!$B$4))*(R101*((1+'3- Datos generales'!$B$11)^('5-Proyección inversiones'!AY$3-'3- Datos generales'!$B$4+'8 -Datos de referencia'!$B$25))),0)</f>
        <v>0</v>
      </c>
      <c r="AZ101" s="20">
        <f>IF(S101&gt;0,($M101*(1+'3- Datos generales'!$B$5)^(AZ$3-'3- Datos generales'!$B$4))*(S101*((1+'3- Datos generales'!$B$11)^('5-Proyección inversiones'!AZ$3-'3- Datos generales'!$B$4+'8 -Datos de referencia'!$B$25))),0)</f>
        <v>0</v>
      </c>
      <c r="BA101" s="20">
        <f>IF(T101&gt;0,($M101*(1+'3- Datos generales'!$B$5)^(BA$3-'3- Datos generales'!$B$4))*(T101*((1+'3- Datos generales'!$B$11)^('5-Proyección inversiones'!BA$3-'3- Datos generales'!$B$4+'8 -Datos de referencia'!$B$25))),0)</f>
        <v>0</v>
      </c>
      <c r="BB101" s="20">
        <f>IF(U101&gt;0,($M101*(1+'3- Datos generales'!$B$5)^(BB$3-'3- Datos generales'!$B$4))*(U101*((1+'3- Datos generales'!$B$11)^('5-Proyección inversiones'!BB$3-'3- Datos generales'!$B$4+'8 -Datos de referencia'!$B$25))),0)</f>
        <v>0</v>
      </c>
      <c r="BC101" s="20">
        <f>IF(V101&gt;0,($M101*(1+'3- Datos generales'!$B$5)^(BC$3-'3- Datos generales'!$B$4))*(V101*((1+'3- Datos generales'!$B$11)^('5-Proyección inversiones'!BC$3-'3- Datos generales'!$B$4+'8 -Datos de referencia'!$B$25))),0)</f>
        <v>0</v>
      </c>
      <c r="BD101" s="20">
        <f>IF(W101&gt;0,($M101*(1+'3- Datos generales'!$B$5)^(BD$3-'3- Datos generales'!$B$4))*(W101*((1+'3- Datos generales'!$B$11)^('5-Proyección inversiones'!BD$3-'3- Datos generales'!$B$4+'8 -Datos de referencia'!$B$25))),0)</f>
        <v>0</v>
      </c>
      <c r="BE101" s="20">
        <f>IF(X101&gt;0,($M101*(1+'3- Datos generales'!$B$5)^(BE$3-'3- Datos generales'!$B$4))*(X101*((1+'3- Datos generales'!$B$11)^('5-Proyección inversiones'!BE$3-'3- Datos generales'!$B$4+'8 -Datos de referencia'!$B$25))),0)</f>
        <v>0</v>
      </c>
      <c r="BF101" s="20">
        <f>IF(Y101&gt;0,($M101*(1+'3- Datos generales'!$B$5)^(BF$3-'3- Datos generales'!$B$4))*(Y101*((1+'3- Datos generales'!$B$11)^('5-Proyección inversiones'!BF$3-'3- Datos generales'!$B$4+'8 -Datos de referencia'!$B$25))),0)</f>
        <v>0</v>
      </c>
      <c r="BG101" s="155">
        <f>IF(Z101&gt;0,($M101*(1+'3- Datos generales'!$B$5)^(BG$3-'3- Datos generales'!$B$4))*(Z101*((1+'3- Datos generales'!$B$11)^('5-Proyección inversiones'!BG$3-'3- Datos generales'!$B$4+'8 -Datos de referencia'!$B$25))),0)</f>
        <v>0</v>
      </c>
      <c r="BH101" s="23">
        <f>IF(AA101&gt;0,($N101*(1+'3- Datos generales'!$B$5)^(BH$3-'3- Datos generales'!$B$4))*(AA101*((1+'3- Datos generales'!$B$11)^('5-Proyección inversiones'!BH$3-'3- Datos generales'!$B$4+'8 -Datos de referencia'!$B$25))),0)</f>
        <v>0</v>
      </c>
      <c r="BI101" s="20">
        <f>IF(AB101&gt;0,$N101*((1+'3- Datos generales'!$B$5)^(BI$3-'3- Datos generales'!$B$4))*(AB101*((1+'3- Datos generales'!$B$11)^('5-Proyección inversiones'!BI$3-'3- Datos generales'!$B$4+'8 -Datos de referencia'!$B$25))),0)</f>
        <v>0</v>
      </c>
      <c r="BJ101" s="20">
        <f>IF(AC101&gt;0,$N101*((1+'3- Datos generales'!$B$5)^(BJ$3-'3- Datos generales'!$B$4))*(AC101*((1+'3- Datos generales'!$B$11)^('5-Proyección inversiones'!BJ$3-'3- Datos generales'!$B$4+'8 -Datos de referencia'!$B$25))),0)</f>
        <v>0</v>
      </c>
      <c r="BK101" s="20">
        <f>IF(AD101&gt;0,$N101*((1+'3- Datos generales'!$B$5)^(BK$3-'3- Datos generales'!$B$4))*(AD101*((1+'3- Datos generales'!$B$11)^('5-Proyección inversiones'!BK$3-'3- Datos generales'!$B$4+'8 -Datos de referencia'!$B$25))),0)</f>
        <v>0</v>
      </c>
      <c r="BL101" s="20">
        <f>IF(AE101&gt;0,$N101*((1+'3- Datos generales'!$B$5)^(BL$3-'3- Datos generales'!$B$4))*(AE101*((1+'3- Datos generales'!$B$11)^('5-Proyección inversiones'!BL$3-'3- Datos generales'!$B$4+'8 -Datos de referencia'!$B$25))),0)</f>
        <v>0</v>
      </c>
      <c r="BM101" s="20">
        <f>IF(AF101&gt;0,$N101*((1+'3- Datos generales'!$B$5)^(BM$3-'3- Datos generales'!$B$4))*(AF101*((1+'3- Datos generales'!$B$11)^('5-Proyección inversiones'!BM$3-'3- Datos generales'!$B$4+'8 -Datos de referencia'!$B$25))),0)</f>
        <v>0</v>
      </c>
      <c r="BN101" s="20">
        <f>IF(AG101&gt;0,$N101*((1+'3- Datos generales'!$B$5)^(BN$3-'3- Datos generales'!$B$4))*(AG101*((1+'3- Datos generales'!$B$11)^('5-Proyección inversiones'!BN$3-'3- Datos generales'!$B$4+'8 -Datos de referencia'!$B$25))),0)</f>
        <v>0</v>
      </c>
      <c r="BO101" s="20">
        <f>IF(AH101&gt;0,$N101*((1+'3- Datos generales'!$B$5)^(BO$3-'3- Datos generales'!$B$4))*(AH101*((1+'3- Datos generales'!$B$11)^('5-Proyección inversiones'!BO$3-'3- Datos generales'!$B$4+'8 -Datos de referencia'!$B$25))),0)</f>
        <v>0</v>
      </c>
      <c r="BP101" s="20">
        <f>IF(AI101&gt;0,$N101*((1+'3- Datos generales'!$B$5)^(BP$3-'3- Datos generales'!$B$4))*(AI101*((1+'3- Datos generales'!$B$11)^('5-Proyección inversiones'!BP$3-'3- Datos generales'!$B$4+'8 -Datos de referencia'!$B$25))),0)</f>
        <v>0</v>
      </c>
      <c r="BQ101" s="20">
        <f>IF(AJ101&gt;0,$N101*((1+'3- Datos generales'!$B$5)^(BQ$3-'3- Datos generales'!$B$4))*(AJ101*((1+'3- Datos generales'!$B$11)^('5-Proyección inversiones'!BQ$3-'3- Datos generales'!$B$4+'8 -Datos de referencia'!$B$25))),0)</f>
        <v>0</v>
      </c>
      <c r="BR101" s="155">
        <f>IF(AK101&gt;0,$N101*((1+'3- Datos generales'!$B$5)^(BR$3-'3- Datos generales'!$B$4))*(AK101*((1+'3- Datos generales'!$B$11)^('5-Proyección inversiones'!BR$3-'3- Datos generales'!$B$4+'8 -Datos de referencia'!$B$25))),0)</f>
        <v>0</v>
      </c>
      <c r="BS101" s="23">
        <f>IF(AL101&gt;0,AL101*($O101*(1+'3- Datos generales'!$B$5)^(BH$3-'3- Datos generales'!$B$4)),0)</f>
        <v>0</v>
      </c>
      <c r="BT101" s="20">
        <f>IF(AM101&gt;0,AM101*($O101*(1+'3- Datos generales'!$B$5)^(BT$3-'3- Datos generales'!$B$4)),0)</f>
        <v>0</v>
      </c>
      <c r="BU101" s="20">
        <f>IF(AN101&gt;0,AN101*($O101*(1+'3- Datos generales'!$B$5)^(BU$3-'3- Datos generales'!$B$4)),0)</f>
        <v>0</v>
      </c>
      <c r="BV101" s="20">
        <f>IF(AO101&gt;0,AO101*($O101*(1+'3- Datos generales'!$B$5)^(BV$3-'3- Datos generales'!$B$4)),0)</f>
        <v>0</v>
      </c>
      <c r="BW101" s="20">
        <f>IF(AP101&gt;0,AP101*($O101*(1+'3- Datos generales'!$B$5)^(BW$3-'3- Datos generales'!$B$4)),0)</f>
        <v>0</v>
      </c>
      <c r="BX101" s="20">
        <f>IF(AQ101&gt;0,AQ101*($O101*(1+'3- Datos generales'!$B$5)^(BX$3-'3- Datos generales'!$B$4)),0)</f>
        <v>0</v>
      </c>
      <c r="BY101" s="20">
        <f>IF(AR101&gt;0,AR101*($O101*(1+'3- Datos generales'!$B$5)^(BY$3-'3- Datos generales'!$B$4)),0)</f>
        <v>0</v>
      </c>
      <c r="BZ101" s="20">
        <f>IF(AS101&gt;0,AS101*($O101*(1+'3- Datos generales'!$B$5)^(BZ$3-'3- Datos generales'!$B$4)),0)</f>
        <v>0</v>
      </c>
      <c r="CA101" s="20">
        <f>IF(AT101&gt;0,AT101*($O101*(1+'3- Datos generales'!$B$5)^(CA$3-'3- Datos generales'!$B$4)),0)</f>
        <v>0</v>
      </c>
      <c r="CB101" s="20">
        <f>IF(AU101&gt;0,AU101*($O101*(1+'3- Datos generales'!$B$5)^(CB$3-'3- Datos generales'!$B$4)),0)</f>
        <v>0</v>
      </c>
      <c r="CC101" s="155">
        <f>IF(AV101&gt;0,AV101*($O101*(1+'3- Datos generales'!$B$5)^(CC$3-'3- Datos generales'!$B$4)),0)</f>
        <v>0</v>
      </c>
    </row>
    <row r="102" spans="1:81" x14ac:dyDescent="0.25">
      <c r="A102" s="38"/>
      <c r="B102" s="14"/>
      <c r="C102" s="14">
        <f>'4-Registro de activos'!C102</f>
        <v>0</v>
      </c>
      <c r="D102" s="14">
        <f>'4-Registro de activos'!D102</f>
        <v>0</v>
      </c>
      <c r="E102" s="14">
        <f>'4-Registro de activos'!E102</f>
        <v>0</v>
      </c>
      <c r="F102" s="14">
        <f>'4-Registro de activos'!F102</f>
        <v>0</v>
      </c>
      <c r="G102" s="14">
        <f>'4-Registro de activos'!G102</f>
        <v>0</v>
      </c>
      <c r="H102" s="26">
        <f>'4-Registro de activos'!H102</f>
        <v>0</v>
      </c>
      <c r="I102" s="15" t="str">
        <f>'4-Registro de activos'!AV102</f>
        <v>n/a</v>
      </c>
      <c r="J102" s="14" t="str">
        <f>'4-Registro de activos'!AW102</f>
        <v>Bajo Riesgo</v>
      </c>
      <c r="K102" s="14" t="str">
        <f>'4-Registro de activos'!AX102</f>
        <v>n/a</v>
      </c>
      <c r="L102" s="14" t="str">
        <f>'4-Registro de activos'!AY102</f>
        <v>n/a</v>
      </c>
      <c r="M102" s="66">
        <f>IF('4-Registro de activos'!K102="Sistema no mejorado",AVERAGE('3- Datos generales'!$D$20:$D$21),0)</f>
        <v>0</v>
      </c>
      <c r="N102" s="20" t="str">
        <f>IF('4-Registro de activos'!K102="Sistema no mejorado",0,IF('4-Registro de activos'!I102="sin dato","n/a",IF('4-Registro de activos'!I102="otro","n/a",VLOOKUP('4-Registro de activos'!I102,'3- Datos generales'!$A$23:$D$24,4,0))))</f>
        <v>n/a</v>
      </c>
      <c r="O102" s="155" t="str">
        <f>IF('4-Registro de activos'!K102="Sistema no mejorado",0,IF('4-Registro de activos'!I102="sin dato","n/a",IF('4-Registro de activos'!I102="otro","n/a",VLOOKUP('4-Registro de activos'!I102,'3- Datos generales'!$A$26:$D$27,4,0))))</f>
        <v>n/a</v>
      </c>
      <c r="P102" s="22">
        <f>IF('4-Registro de activos'!$AY102="Nueva Construccion",ROUNDUP(('4-Registro de activos'!$G102*'3- Datos generales'!$B$12*(1+'3- Datos generales'!$B$11)^(P$3-'3- Datos generales'!$B$4)),0),0)</f>
        <v>0</v>
      </c>
      <c r="Q102" s="21">
        <f>IF('4-Registro de activos'!$AY102="Nueva Construccion",IF($P102&gt;0,0,ROUNDUP(('4-Registro de activos'!$G102*'3- Datos generales'!$B$12*(1+'3- Datos generales'!$B$11)^(Q$3-'3- Datos generales'!$B$4)),0)),0)</f>
        <v>0</v>
      </c>
      <c r="R102" s="21">
        <f>IF('4-Registro de activos'!$AY102="Nueva Construccion",IF($P102&gt;0,0,ROUNDUP(('4-Registro de activos'!$G102*'3- Datos generales'!$B$12*(1+'3- Datos generales'!$B$11)^(R$3-'3- Datos generales'!$B$4)),0)),0)</f>
        <v>0</v>
      </c>
      <c r="S102" s="21">
        <f>IF('4-Registro de activos'!$AY102="Nueva Construccion",IF($P102&gt;0,0,ROUNDUP(('4-Registro de activos'!$G102*'3- Datos generales'!$B$12*(1+'3- Datos generales'!$B$11)^(S$3-'3- Datos generales'!$B$4)),0)),0)</f>
        <v>0</v>
      </c>
      <c r="T102" s="21">
        <f>IF('4-Registro de activos'!$AY102="Nueva Construccion",IF($P102&gt;0,0,ROUNDUP(('4-Registro de activos'!$G102*'3- Datos generales'!$B$12*(1+'3- Datos generales'!$B$11)^(T$3-'3- Datos generales'!$B$4)),0)),0)</f>
        <v>0</v>
      </c>
      <c r="U102" s="21">
        <f>IF('4-Registro de activos'!$AY102="Nueva Construccion",IF($P102&gt;0,0,ROUNDUP(('4-Registro de activos'!$G102*'3- Datos generales'!$B$12*(1+'3- Datos generales'!$B$11)^(U$3-'3- Datos generales'!$B$4)),0)),0)</f>
        <v>0</v>
      </c>
      <c r="V102" s="21">
        <f>IF('4-Registro de activos'!$AY102="Nueva Construccion",IF($P102&gt;0,0,ROUNDUP(('4-Registro de activos'!$G102*'3- Datos generales'!$B$12*(1+'3- Datos generales'!$B$11)^(V$3-'3- Datos generales'!$B$4)),0)),0)</f>
        <v>0</v>
      </c>
      <c r="W102" s="21">
        <f>IF('4-Registro de activos'!$AY102="Nueva Construccion",IF($P102&gt;0,0,ROUNDUP(('4-Registro de activos'!$G102*'3- Datos generales'!$B$12*(1+'3- Datos generales'!$B$11)^(W$3-'3- Datos generales'!$B$4)),0)),0)</f>
        <v>0</v>
      </c>
      <c r="X102" s="21">
        <f>IF('4-Registro de activos'!$AY102="Nueva Construccion",IF($P102&gt;0,0,ROUNDUP(('4-Registro de activos'!$G102*'3- Datos generales'!$B$12*(1+'3- Datos generales'!$B$11)^(X$3-'3- Datos generales'!$B$4)),0)),0)</f>
        <v>0</v>
      </c>
      <c r="Y102" s="21">
        <f>IF('4-Registro de activos'!$AY102="Nueva Construccion",IF($P102&gt;0,0,ROUNDUP(('4-Registro de activos'!$G102*'3- Datos generales'!$B$12*(1+'3- Datos generales'!$B$11)^(Y$3-'3- Datos generales'!$B$4)),0)),0)</f>
        <v>0</v>
      </c>
      <c r="Z102" s="159">
        <f>IF('4-Registro de activos'!$AY102="Nueva Construccion",IF($P102&gt;0,0,ROUNDUP(('4-Registro de activos'!$G102*'3- Datos generales'!$B$12*(1+'3- Datos generales'!$B$11)^(Z$3-'3- Datos generales'!$B$4)),0)),0)</f>
        <v>0</v>
      </c>
      <c r="AA102" s="22">
        <f>IF('4-Registro de activos'!$AV102&lt;=(AA$3-'3- Datos generales'!$B$4),ROUNDUP(('4-Registro de activos'!$G102*'3- Datos generales'!$B$12*(1+'3- Datos generales'!$B$11)^(AA$3-'3- Datos generales'!$B$4)),0),0)</f>
        <v>0</v>
      </c>
      <c r="AB102" s="21">
        <f>IF('4-Registro de activos'!$AV102=(AB$3-'3- Datos generales'!$B$4),ROUNDUP(('4-Registro de activos'!$G102*'3- Datos generales'!$B$12*(1+'3- Datos generales'!$B$11)^(AB$3-'3- Datos generales'!$B$4)),0),0)</f>
        <v>0</v>
      </c>
      <c r="AC102" s="21">
        <f>IF('4-Registro de activos'!$AV102=(AC$3-'3- Datos generales'!$B$4),ROUNDUP(('4-Registro de activos'!$G102*'3- Datos generales'!$B$12*(1+'3- Datos generales'!$B$11)^(AC$3-'3- Datos generales'!$B$4)),0),0)</f>
        <v>0</v>
      </c>
      <c r="AD102" s="21">
        <f>IF('4-Registro de activos'!$AV102=(AD$3-'3- Datos generales'!$B$4),ROUNDUP(('4-Registro de activos'!$G102*'3- Datos generales'!$B$12*(1+'3- Datos generales'!$B$11)^(AD$3-'3- Datos generales'!$B$4)),0),0)</f>
        <v>0</v>
      </c>
      <c r="AE102" s="21">
        <f>IF('4-Registro de activos'!$AV102=(AE$3-'3- Datos generales'!$B$4),ROUNDUP(('4-Registro de activos'!$G102*'3- Datos generales'!$B$12*(1+'3- Datos generales'!$B$11)^(AE$3-'3- Datos generales'!$B$4)),0),0)</f>
        <v>0</v>
      </c>
      <c r="AF102" s="21">
        <f>IF('4-Registro de activos'!$AV102=(AF$3-'3- Datos generales'!$B$4),ROUNDUP(('4-Registro de activos'!$G102*'3- Datos generales'!$B$12*(1+'3- Datos generales'!$B$11)^(AF$3-'3- Datos generales'!$B$4)),0),0)</f>
        <v>0</v>
      </c>
      <c r="AG102" s="21">
        <f>IF('4-Registro de activos'!$AV102=(AG$3-'3- Datos generales'!$B$4),ROUNDUP(('4-Registro de activos'!$G102*'3- Datos generales'!$B$12*(1+'3- Datos generales'!$B$11)^(AG$3-'3- Datos generales'!$B$4)),0),0)</f>
        <v>0</v>
      </c>
      <c r="AH102" s="21">
        <f>IF('4-Registro de activos'!$AV102=(AH$3-'3- Datos generales'!$B$4),ROUNDUP(('4-Registro de activos'!$G102*'3- Datos generales'!$B$12*(1+'3- Datos generales'!$B$11)^(AH$3-'3- Datos generales'!$B$4)),0),0)</f>
        <v>0</v>
      </c>
      <c r="AI102" s="21">
        <f>IF('4-Registro de activos'!$AV102=(AI$3-'3- Datos generales'!$B$4),ROUNDUP(('4-Registro de activos'!$G102*'3- Datos generales'!$B$12*(1+'3- Datos generales'!$B$11)^(AI$3-'3- Datos generales'!$B$4)),0),0)</f>
        <v>0</v>
      </c>
      <c r="AJ102" s="21">
        <f>IF('4-Registro de activos'!$AV102=(AJ$3-'3- Datos generales'!$B$4),ROUNDUP(('4-Registro de activos'!$G102*'3- Datos generales'!$B$12*(1+'3- Datos generales'!$B$11)^(AJ$3-'3- Datos generales'!$B$4)),0),0)</f>
        <v>0</v>
      </c>
      <c r="AK102" s="159">
        <f>IF('4-Registro de activos'!$AV102=(AK$3-'3- Datos generales'!$B$4),ROUNDUP(('4-Registro de activos'!$G102*'3- Datos generales'!$B$12*(1+'3- Datos generales'!$B$11)^(AK$3-'3- Datos generales'!$B$4)),0),0)</f>
        <v>0</v>
      </c>
      <c r="AL102" s="22">
        <f>IF('4-Registro de activos'!$AV102&lt;=(AL$3-'3- Datos generales'!$B$4),ROUNDUP((('4-Registro de activos'!$H102*'3- Datos generales'!$B$12)*((1+'3- Datos generales'!$B$11)^(AL$3-'3- Datos generales'!$B$4+'8 -Datos de referencia'!$B$25))),0),0)</f>
        <v>0</v>
      </c>
      <c r="AM102" s="21">
        <f>IF('4-Registro de activos'!$AV102=(AM$3-'3- Datos generales'!$B$4),ROUNDUP((('4-Registro de activos'!$H102*'3- Datos generales'!$B$12)*((1+'3- Datos generales'!$B$11)^(AM$3-'3- Datos generales'!$B$4+'8 -Datos de referencia'!$B$25))),0),0)</f>
        <v>0</v>
      </c>
      <c r="AN102" s="21">
        <f>IF('4-Registro de activos'!$AV102=(AN$3-'3- Datos generales'!$B$4),ROUNDUP((('4-Registro de activos'!$H102*'3- Datos generales'!$B$12)*((1+'3- Datos generales'!$B$11)^(AN$3-'3- Datos generales'!$B$4+'8 -Datos de referencia'!$B$25))),0),0)</f>
        <v>0</v>
      </c>
      <c r="AO102" s="21">
        <f>IF('4-Registro de activos'!$AV102=(AO$3-'3- Datos generales'!$B$4),ROUNDUP((('4-Registro de activos'!$H102*'3- Datos generales'!$B$12)*((1+'3- Datos generales'!$B$11)^(AO$3-'3- Datos generales'!$B$4+'8 -Datos de referencia'!$B$25))),0),0)</f>
        <v>0</v>
      </c>
      <c r="AP102" s="21">
        <f>IF('4-Registro de activos'!$AV102=(AP$3-'3- Datos generales'!$B$4),ROUNDUP((('4-Registro de activos'!$H102*'3- Datos generales'!$B$12)*((1+'3- Datos generales'!$B$11)^(AP$3-'3- Datos generales'!$B$4+'8 -Datos de referencia'!$B$25))),0),0)</f>
        <v>0</v>
      </c>
      <c r="AQ102" s="21">
        <f>IF('4-Registro de activos'!$AV102=(AQ$3-'3- Datos generales'!$B$4),ROUNDUP((('4-Registro de activos'!$H102*'3- Datos generales'!$B$12)*((1+'3- Datos generales'!$B$11)^(AQ$3-'3- Datos generales'!$B$4+'8 -Datos de referencia'!$B$25))),0),0)</f>
        <v>0</v>
      </c>
      <c r="AR102" s="21">
        <f>IF('4-Registro de activos'!$AV102=(AR$3-'3- Datos generales'!$B$4),ROUNDUP((('4-Registro de activos'!$H102*'3- Datos generales'!$B$12)*((1+'3- Datos generales'!$B$11)^(AR$3-'3- Datos generales'!$B$4+'8 -Datos de referencia'!$B$25))),0),0)</f>
        <v>0</v>
      </c>
      <c r="AS102" s="21">
        <f>IF('4-Registro de activos'!$AV102=(AS$3-'3- Datos generales'!$B$4),ROUNDUP((('4-Registro de activos'!$H102*'3- Datos generales'!$B$12)*((1+'3- Datos generales'!$B$11)^(AS$3-'3- Datos generales'!$B$4+'8 -Datos de referencia'!$B$25))),0),0)</f>
        <v>0</v>
      </c>
      <c r="AT102" s="21">
        <f>IF('4-Registro de activos'!$AV102=(AT$3-'3- Datos generales'!$B$4),ROUNDUP((('4-Registro de activos'!$H102*'3- Datos generales'!$B$12)*((1+'3- Datos generales'!$B$11)^(AT$3-'3- Datos generales'!$B$4+'8 -Datos de referencia'!$B$25))),0),0)</f>
        <v>0</v>
      </c>
      <c r="AU102" s="21">
        <f>IF('4-Registro de activos'!$AV102=(AU$3-'3- Datos generales'!$B$4),ROUNDUP((('4-Registro de activos'!$H102*'3- Datos generales'!$B$12)*((1+'3- Datos generales'!$B$11)^(AU$3-'3- Datos generales'!$B$4+'8 -Datos de referencia'!$B$25))),0),0)</f>
        <v>0</v>
      </c>
      <c r="AV102" s="159">
        <f>IF('4-Registro de activos'!$AV102=(AV$3-'3- Datos generales'!$B$4),ROUNDUP((('4-Registro de activos'!$H102*'3- Datos generales'!$B$12)*((1+'3- Datos generales'!$B$11)^(AV$3-'3- Datos generales'!$B$4+'8 -Datos de referencia'!$B$25))),0),0)</f>
        <v>0</v>
      </c>
      <c r="AW102" s="23">
        <f>IF(P102&gt;0,($M102*(1+'3- Datos generales'!$B$5)^('5-Proyección inversiones'!AW$3-'3- Datos generales'!$B$4))*(P102*((1+'3- Datos generales'!$B$11)^(AW$3-'3- Datos generales'!$B$4+'8 -Datos de referencia'!$B$25))),0)</f>
        <v>0</v>
      </c>
      <c r="AX102" s="20">
        <f>IF(Q102&gt;0,($M102*(1+'3- Datos generales'!$B$5)^(AX$3-'3- Datos generales'!$B$4))*(Q102*((1+'3- Datos generales'!$B$11)^('5-Proyección inversiones'!AX$3-'3- Datos generales'!$B$4+'8 -Datos de referencia'!$B$25))),0)</f>
        <v>0</v>
      </c>
      <c r="AY102" s="20">
        <f>IF(R102&gt;0,($M102*(1+'3- Datos generales'!$B$5)^(AY$3-'3- Datos generales'!$B$4))*(R102*((1+'3- Datos generales'!$B$11)^('5-Proyección inversiones'!AY$3-'3- Datos generales'!$B$4+'8 -Datos de referencia'!$B$25))),0)</f>
        <v>0</v>
      </c>
      <c r="AZ102" s="20">
        <f>IF(S102&gt;0,($M102*(1+'3- Datos generales'!$B$5)^(AZ$3-'3- Datos generales'!$B$4))*(S102*((1+'3- Datos generales'!$B$11)^('5-Proyección inversiones'!AZ$3-'3- Datos generales'!$B$4+'8 -Datos de referencia'!$B$25))),0)</f>
        <v>0</v>
      </c>
      <c r="BA102" s="20">
        <f>IF(T102&gt;0,($M102*(1+'3- Datos generales'!$B$5)^(BA$3-'3- Datos generales'!$B$4))*(T102*((1+'3- Datos generales'!$B$11)^('5-Proyección inversiones'!BA$3-'3- Datos generales'!$B$4+'8 -Datos de referencia'!$B$25))),0)</f>
        <v>0</v>
      </c>
      <c r="BB102" s="20">
        <f>IF(U102&gt;0,($M102*(1+'3- Datos generales'!$B$5)^(BB$3-'3- Datos generales'!$B$4))*(U102*((1+'3- Datos generales'!$B$11)^('5-Proyección inversiones'!BB$3-'3- Datos generales'!$B$4+'8 -Datos de referencia'!$B$25))),0)</f>
        <v>0</v>
      </c>
      <c r="BC102" s="20">
        <f>IF(V102&gt;0,($M102*(1+'3- Datos generales'!$B$5)^(BC$3-'3- Datos generales'!$B$4))*(V102*((1+'3- Datos generales'!$B$11)^('5-Proyección inversiones'!BC$3-'3- Datos generales'!$B$4+'8 -Datos de referencia'!$B$25))),0)</f>
        <v>0</v>
      </c>
      <c r="BD102" s="20">
        <f>IF(W102&gt;0,($M102*(1+'3- Datos generales'!$B$5)^(BD$3-'3- Datos generales'!$B$4))*(W102*((1+'3- Datos generales'!$B$11)^('5-Proyección inversiones'!BD$3-'3- Datos generales'!$B$4+'8 -Datos de referencia'!$B$25))),0)</f>
        <v>0</v>
      </c>
      <c r="BE102" s="20">
        <f>IF(X102&gt;0,($M102*(1+'3- Datos generales'!$B$5)^(BE$3-'3- Datos generales'!$B$4))*(X102*((1+'3- Datos generales'!$B$11)^('5-Proyección inversiones'!BE$3-'3- Datos generales'!$B$4+'8 -Datos de referencia'!$B$25))),0)</f>
        <v>0</v>
      </c>
      <c r="BF102" s="20">
        <f>IF(Y102&gt;0,($M102*(1+'3- Datos generales'!$B$5)^(BF$3-'3- Datos generales'!$B$4))*(Y102*((1+'3- Datos generales'!$B$11)^('5-Proyección inversiones'!BF$3-'3- Datos generales'!$B$4+'8 -Datos de referencia'!$B$25))),0)</f>
        <v>0</v>
      </c>
      <c r="BG102" s="155">
        <f>IF(Z102&gt;0,($M102*(1+'3- Datos generales'!$B$5)^(BG$3-'3- Datos generales'!$B$4))*(Z102*((1+'3- Datos generales'!$B$11)^('5-Proyección inversiones'!BG$3-'3- Datos generales'!$B$4+'8 -Datos de referencia'!$B$25))),0)</f>
        <v>0</v>
      </c>
      <c r="BH102" s="23">
        <f>IF(AA102&gt;0,($N102*(1+'3- Datos generales'!$B$5)^(BH$3-'3- Datos generales'!$B$4))*(AA102*((1+'3- Datos generales'!$B$11)^('5-Proyección inversiones'!BH$3-'3- Datos generales'!$B$4+'8 -Datos de referencia'!$B$25))),0)</f>
        <v>0</v>
      </c>
      <c r="BI102" s="20">
        <f>IF(AB102&gt;0,$N102*((1+'3- Datos generales'!$B$5)^(BI$3-'3- Datos generales'!$B$4))*(AB102*((1+'3- Datos generales'!$B$11)^('5-Proyección inversiones'!BI$3-'3- Datos generales'!$B$4+'8 -Datos de referencia'!$B$25))),0)</f>
        <v>0</v>
      </c>
      <c r="BJ102" s="20">
        <f>IF(AC102&gt;0,$N102*((1+'3- Datos generales'!$B$5)^(BJ$3-'3- Datos generales'!$B$4))*(AC102*((1+'3- Datos generales'!$B$11)^('5-Proyección inversiones'!BJ$3-'3- Datos generales'!$B$4+'8 -Datos de referencia'!$B$25))),0)</f>
        <v>0</v>
      </c>
      <c r="BK102" s="20">
        <f>IF(AD102&gt;0,$N102*((1+'3- Datos generales'!$B$5)^(BK$3-'3- Datos generales'!$B$4))*(AD102*((1+'3- Datos generales'!$B$11)^('5-Proyección inversiones'!BK$3-'3- Datos generales'!$B$4+'8 -Datos de referencia'!$B$25))),0)</f>
        <v>0</v>
      </c>
      <c r="BL102" s="20">
        <f>IF(AE102&gt;0,$N102*((1+'3- Datos generales'!$B$5)^(BL$3-'3- Datos generales'!$B$4))*(AE102*((1+'3- Datos generales'!$B$11)^('5-Proyección inversiones'!BL$3-'3- Datos generales'!$B$4+'8 -Datos de referencia'!$B$25))),0)</f>
        <v>0</v>
      </c>
      <c r="BM102" s="20">
        <f>IF(AF102&gt;0,$N102*((1+'3- Datos generales'!$B$5)^(BM$3-'3- Datos generales'!$B$4))*(AF102*((1+'3- Datos generales'!$B$11)^('5-Proyección inversiones'!BM$3-'3- Datos generales'!$B$4+'8 -Datos de referencia'!$B$25))),0)</f>
        <v>0</v>
      </c>
      <c r="BN102" s="20">
        <f>IF(AG102&gt;0,$N102*((1+'3- Datos generales'!$B$5)^(BN$3-'3- Datos generales'!$B$4))*(AG102*((1+'3- Datos generales'!$B$11)^('5-Proyección inversiones'!BN$3-'3- Datos generales'!$B$4+'8 -Datos de referencia'!$B$25))),0)</f>
        <v>0</v>
      </c>
      <c r="BO102" s="20">
        <f>IF(AH102&gt;0,$N102*((1+'3- Datos generales'!$B$5)^(BO$3-'3- Datos generales'!$B$4))*(AH102*((1+'3- Datos generales'!$B$11)^('5-Proyección inversiones'!BO$3-'3- Datos generales'!$B$4+'8 -Datos de referencia'!$B$25))),0)</f>
        <v>0</v>
      </c>
      <c r="BP102" s="20">
        <f>IF(AI102&gt;0,$N102*((1+'3- Datos generales'!$B$5)^(BP$3-'3- Datos generales'!$B$4))*(AI102*((1+'3- Datos generales'!$B$11)^('5-Proyección inversiones'!BP$3-'3- Datos generales'!$B$4+'8 -Datos de referencia'!$B$25))),0)</f>
        <v>0</v>
      </c>
      <c r="BQ102" s="20">
        <f>IF(AJ102&gt;0,$N102*((1+'3- Datos generales'!$B$5)^(BQ$3-'3- Datos generales'!$B$4))*(AJ102*((1+'3- Datos generales'!$B$11)^('5-Proyección inversiones'!BQ$3-'3- Datos generales'!$B$4+'8 -Datos de referencia'!$B$25))),0)</f>
        <v>0</v>
      </c>
      <c r="BR102" s="155">
        <f>IF(AK102&gt;0,$N102*((1+'3- Datos generales'!$B$5)^(BR$3-'3- Datos generales'!$B$4))*(AK102*((1+'3- Datos generales'!$B$11)^('5-Proyección inversiones'!BR$3-'3- Datos generales'!$B$4+'8 -Datos de referencia'!$B$25))),0)</f>
        <v>0</v>
      </c>
      <c r="BS102" s="23">
        <f>IF(AL102&gt;0,AL102*($O102*(1+'3- Datos generales'!$B$5)^(BH$3-'3- Datos generales'!$B$4)),0)</f>
        <v>0</v>
      </c>
      <c r="BT102" s="20">
        <f>IF(AM102&gt;0,AM102*($O102*(1+'3- Datos generales'!$B$5)^(BT$3-'3- Datos generales'!$B$4)),0)</f>
        <v>0</v>
      </c>
      <c r="BU102" s="20">
        <f>IF(AN102&gt;0,AN102*($O102*(1+'3- Datos generales'!$B$5)^(BU$3-'3- Datos generales'!$B$4)),0)</f>
        <v>0</v>
      </c>
      <c r="BV102" s="20">
        <f>IF(AO102&gt;0,AO102*($O102*(1+'3- Datos generales'!$B$5)^(BV$3-'3- Datos generales'!$B$4)),0)</f>
        <v>0</v>
      </c>
      <c r="BW102" s="20">
        <f>IF(AP102&gt;0,AP102*($O102*(1+'3- Datos generales'!$B$5)^(BW$3-'3- Datos generales'!$B$4)),0)</f>
        <v>0</v>
      </c>
      <c r="BX102" s="20">
        <f>IF(AQ102&gt;0,AQ102*($O102*(1+'3- Datos generales'!$B$5)^(BX$3-'3- Datos generales'!$B$4)),0)</f>
        <v>0</v>
      </c>
      <c r="BY102" s="20">
        <f>IF(AR102&gt;0,AR102*($O102*(1+'3- Datos generales'!$B$5)^(BY$3-'3- Datos generales'!$B$4)),0)</f>
        <v>0</v>
      </c>
      <c r="BZ102" s="20">
        <f>IF(AS102&gt;0,AS102*($O102*(1+'3- Datos generales'!$B$5)^(BZ$3-'3- Datos generales'!$B$4)),0)</f>
        <v>0</v>
      </c>
      <c r="CA102" s="20">
        <f>IF(AT102&gt;0,AT102*($O102*(1+'3- Datos generales'!$B$5)^(CA$3-'3- Datos generales'!$B$4)),0)</f>
        <v>0</v>
      </c>
      <c r="CB102" s="20">
        <f>IF(AU102&gt;0,AU102*($O102*(1+'3- Datos generales'!$B$5)^(CB$3-'3- Datos generales'!$B$4)),0)</f>
        <v>0</v>
      </c>
      <c r="CC102" s="155">
        <f>IF(AV102&gt;0,AV102*($O102*(1+'3- Datos generales'!$B$5)^(CC$3-'3- Datos generales'!$B$4)),0)</f>
        <v>0</v>
      </c>
    </row>
    <row r="103" spans="1:81" x14ac:dyDescent="0.25">
      <c r="A103" s="38"/>
      <c r="B103" s="14"/>
      <c r="C103" s="14">
        <f>'4-Registro de activos'!C103</f>
        <v>0</v>
      </c>
      <c r="D103" s="14">
        <f>'4-Registro de activos'!D103</f>
        <v>0</v>
      </c>
      <c r="E103" s="14">
        <f>'4-Registro de activos'!E103</f>
        <v>0</v>
      </c>
      <c r="F103" s="14">
        <f>'4-Registro de activos'!F103</f>
        <v>0</v>
      </c>
      <c r="G103" s="14">
        <f>'4-Registro de activos'!G103</f>
        <v>0</v>
      </c>
      <c r="H103" s="26">
        <f>'4-Registro de activos'!H103</f>
        <v>0</v>
      </c>
      <c r="I103" s="15" t="str">
        <f>'4-Registro de activos'!AV103</f>
        <v>n/a</v>
      </c>
      <c r="J103" s="14" t="str">
        <f>'4-Registro de activos'!AW103</f>
        <v>Bajo Riesgo</v>
      </c>
      <c r="K103" s="14" t="str">
        <f>'4-Registro de activos'!AX103</f>
        <v>n/a</v>
      </c>
      <c r="L103" s="14" t="str">
        <f>'4-Registro de activos'!AY103</f>
        <v>n/a</v>
      </c>
      <c r="M103" s="66">
        <f>IF('4-Registro de activos'!K103="Sistema no mejorado",AVERAGE('3- Datos generales'!$D$20:$D$21),0)</f>
        <v>0</v>
      </c>
      <c r="N103" s="20" t="str">
        <f>IF('4-Registro de activos'!K103="Sistema no mejorado",0,IF('4-Registro de activos'!I103="sin dato","n/a",IF('4-Registro de activos'!I103="otro","n/a",VLOOKUP('4-Registro de activos'!I103,'3- Datos generales'!$A$23:$D$24,4,0))))</f>
        <v>n/a</v>
      </c>
      <c r="O103" s="155" t="str">
        <f>IF('4-Registro de activos'!K103="Sistema no mejorado",0,IF('4-Registro de activos'!I103="sin dato","n/a",IF('4-Registro de activos'!I103="otro","n/a",VLOOKUP('4-Registro de activos'!I103,'3- Datos generales'!$A$26:$D$27,4,0))))</f>
        <v>n/a</v>
      </c>
      <c r="P103" s="22">
        <f>IF('4-Registro de activos'!$AY103="Nueva Construccion",ROUNDUP(('4-Registro de activos'!$G103*'3- Datos generales'!$B$12*(1+'3- Datos generales'!$B$11)^(P$3-'3- Datos generales'!$B$4)),0),0)</f>
        <v>0</v>
      </c>
      <c r="Q103" s="21">
        <f>IF('4-Registro de activos'!$AY103="Nueva Construccion",IF($P103&gt;0,0,ROUNDUP(('4-Registro de activos'!$G103*'3- Datos generales'!$B$12*(1+'3- Datos generales'!$B$11)^(Q$3-'3- Datos generales'!$B$4)),0)),0)</f>
        <v>0</v>
      </c>
      <c r="R103" s="21">
        <f>IF('4-Registro de activos'!$AY103="Nueva Construccion",IF($P103&gt;0,0,ROUNDUP(('4-Registro de activos'!$G103*'3- Datos generales'!$B$12*(1+'3- Datos generales'!$B$11)^(R$3-'3- Datos generales'!$B$4)),0)),0)</f>
        <v>0</v>
      </c>
      <c r="S103" s="21">
        <f>IF('4-Registro de activos'!$AY103="Nueva Construccion",IF($P103&gt;0,0,ROUNDUP(('4-Registro de activos'!$G103*'3- Datos generales'!$B$12*(1+'3- Datos generales'!$B$11)^(S$3-'3- Datos generales'!$B$4)),0)),0)</f>
        <v>0</v>
      </c>
      <c r="T103" s="21">
        <f>IF('4-Registro de activos'!$AY103="Nueva Construccion",IF($P103&gt;0,0,ROUNDUP(('4-Registro de activos'!$G103*'3- Datos generales'!$B$12*(1+'3- Datos generales'!$B$11)^(T$3-'3- Datos generales'!$B$4)),0)),0)</f>
        <v>0</v>
      </c>
      <c r="U103" s="21">
        <f>IF('4-Registro de activos'!$AY103="Nueva Construccion",IF($P103&gt;0,0,ROUNDUP(('4-Registro de activos'!$G103*'3- Datos generales'!$B$12*(1+'3- Datos generales'!$B$11)^(U$3-'3- Datos generales'!$B$4)),0)),0)</f>
        <v>0</v>
      </c>
      <c r="V103" s="21">
        <f>IF('4-Registro de activos'!$AY103="Nueva Construccion",IF($P103&gt;0,0,ROUNDUP(('4-Registro de activos'!$G103*'3- Datos generales'!$B$12*(1+'3- Datos generales'!$B$11)^(V$3-'3- Datos generales'!$B$4)),0)),0)</f>
        <v>0</v>
      </c>
      <c r="W103" s="21">
        <f>IF('4-Registro de activos'!$AY103="Nueva Construccion",IF($P103&gt;0,0,ROUNDUP(('4-Registro de activos'!$G103*'3- Datos generales'!$B$12*(1+'3- Datos generales'!$B$11)^(W$3-'3- Datos generales'!$B$4)),0)),0)</f>
        <v>0</v>
      </c>
      <c r="X103" s="21">
        <f>IF('4-Registro de activos'!$AY103="Nueva Construccion",IF($P103&gt;0,0,ROUNDUP(('4-Registro de activos'!$G103*'3- Datos generales'!$B$12*(1+'3- Datos generales'!$B$11)^(X$3-'3- Datos generales'!$B$4)),0)),0)</f>
        <v>0</v>
      </c>
      <c r="Y103" s="21">
        <f>IF('4-Registro de activos'!$AY103="Nueva Construccion",IF($P103&gt;0,0,ROUNDUP(('4-Registro de activos'!$G103*'3- Datos generales'!$B$12*(1+'3- Datos generales'!$B$11)^(Y$3-'3- Datos generales'!$B$4)),0)),0)</f>
        <v>0</v>
      </c>
      <c r="Z103" s="159">
        <f>IF('4-Registro de activos'!$AY103="Nueva Construccion",IF($P103&gt;0,0,ROUNDUP(('4-Registro de activos'!$G103*'3- Datos generales'!$B$12*(1+'3- Datos generales'!$B$11)^(Z$3-'3- Datos generales'!$B$4)),0)),0)</f>
        <v>0</v>
      </c>
      <c r="AA103" s="22">
        <f>IF('4-Registro de activos'!$AV103&lt;=(AA$3-'3- Datos generales'!$B$4),ROUNDUP(('4-Registro de activos'!$G103*'3- Datos generales'!$B$12*(1+'3- Datos generales'!$B$11)^(AA$3-'3- Datos generales'!$B$4)),0),0)</f>
        <v>0</v>
      </c>
      <c r="AB103" s="21">
        <f>IF('4-Registro de activos'!$AV103=(AB$3-'3- Datos generales'!$B$4),ROUNDUP(('4-Registro de activos'!$G103*'3- Datos generales'!$B$12*(1+'3- Datos generales'!$B$11)^(AB$3-'3- Datos generales'!$B$4)),0),0)</f>
        <v>0</v>
      </c>
      <c r="AC103" s="21">
        <f>IF('4-Registro de activos'!$AV103=(AC$3-'3- Datos generales'!$B$4),ROUNDUP(('4-Registro de activos'!$G103*'3- Datos generales'!$B$12*(1+'3- Datos generales'!$B$11)^(AC$3-'3- Datos generales'!$B$4)),0),0)</f>
        <v>0</v>
      </c>
      <c r="AD103" s="21">
        <f>IF('4-Registro de activos'!$AV103=(AD$3-'3- Datos generales'!$B$4),ROUNDUP(('4-Registro de activos'!$G103*'3- Datos generales'!$B$12*(1+'3- Datos generales'!$B$11)^(AD$3-'3- Datos generales'!$B$4)),0),0)</f>
        <v>0</v>
      </c>
      <c r="AE103" s="21">
        <f>IF('4-Registro de activos'!$AV103=(AE$3-'3- Datos generales'!$B$4),ROUNDUP(('4-Registro de activos'!$G103*'3- Datos generales'!$B$12*(1+'3- Datos generales'!$B$11)^(AE$3-'3- Datos generales'!$B$4)),0),0)</f>
        <v>0</v>
      </c>
      <c r="AF103" s="21">
        <f>IF('4-Registro de activos'!$AV103=(AF$3-'3- Datos generales'!$B$4),ROUNDUP(('4-Registro de activos'!$G103*'3- Datos generales'!$B$12*(1+'3- Datos generales'!$B$11)^(AF$3-'3- Datos generales'!$B$4)),0),0)</f>
        <v>0</v>
      </c>
      <c r="AG103" s="21">
        <f>IF('4-Registro de activos'!$AV103=(AG$3-'3- Datos generales'!$B$4),ROUNDUP(('4-Registro de activos'!$G103*'3- Datos generales'!$B$12*(1+'3- Datos generales'!$B$11)^(AG$3-'3- Datos generales'!$B$4)),0),0)</f>
        <v>0</v>
      </c>
      <c r="AH103" s="21">
        <f>IF('4-Registro de activos'!$AV103=(AH$3-'3- Datos generales'!$B$4),ROUNDUP(('4-Registro de activos'!$G103*'3- Datos generales'!$B$12*(1+'3- Datos generales'!$B$11)^(AH$3-'3- Datos generales'!$B$4)),0),0)</f>
        <v>0</v>
      </c>
      <c r="AI103" s="21">
        <f>IF('4-Registro de activos'!$AV103=(AI$3-'3- Datos generales'!$B$4),ROUNDUP(('4-Registro de activos'!$G103*'3- Datos generales'!$B$12*(1+'3- Datos generales'!$B$11)^(AI$3-'3- Datos generales'!$B$4)),0),0)</f>
        <v>0</v>
      </c>
      <c r="AJ103" s="21">
        <f>IF('4-Registro de activos'!$AV103=(AJ$3-'3- Datos generales'!$B$4),ROUNDUP(('4-Registro de activos'!$G103*'3- Datos generales'!$B$12*(1+'3- Datos generales'!$B$11)^(AJ$3-'3- Datos generales'!$B$4)),0),0)</f>
        <v>0</v>
      </c>
      <c r="AK103" s="159">
        <f>IF('4-Registro de activos'!$AV103=(AK$3-'3- Datos generales'!$B$4),ROUNDUP(('4-Registro de activos'!$G103*'3- Datos generales'!$B$12*(1+'3- Datos generales'!$B$11)^(AK$3-'3- Datos generales'!$B$4)),0),0)</f>
        <v>0</v>
      </c>
      <c r="AL103" s="22">
        <f>IF('4-Registro de activos'!$AV103&lt;=(AL$3-'3- Datos generales'!$B$4),ROUNDUP((('4-Registro de activos'!$H103*'3- Datos generales'!$B$12)*((1+'3- Datos generales'!$B$11)^(AL$3-'3- Datos generales'!$B$4+'8 -Datos de referencia'!$B$25))),0),0)</f>
        <v>0</v>
      </c>
      <c r="AM103" s="21">
        <f>IF('4-Registro de activos'!$AV103=(AM$3-'3- Datos generales'!$B$4),ROUNDUP((('4-Registro de activos'!$H103*'3- Datos generales'!$B$12)*((1+'3- Datos generales'!$B$11)^(AM$3-'3- Datos generales'!$B$4+'8 -Datos de referencia'!$B$25))),0),0)</f>
        <v>0</v>
      </c>
      <c r="AN103" s="21">
        <f>IF('4-Registro de activos'!$AV103=(AN$3-'3- Datos generales'!$B$4),ROUNDUP((('4-Registro de activos'!$H103*'3- Datos generales'!$B$12)*((1+'3- Datos generales'!$B$11)^(AN$3-'3- Datos generales'!$B$4+'8 -Datos de referencia'!$B$25))),0),0)</f>
        <v>0</v>
      </c>
      <c r="AO103" s="21">
        <f>IF('4-Registro de activos'!$AV103=(AO$3-'3- Datos generales'!$B$4),ROUNDUP((('4-Registro de activos'!$H103*'3- Datos generales'!$B$12)*((1+'3- Datos generales'!$B$11)^(AO$3-'3- Datos generales'!$B$4+'8 -Datos de referencia'!$B$25))),0),0)</f>
        <v>0</v>
      </c>
      <c r="AP103" s="21">
        <f>IF('4-Registro de activos'!$AV103=(AP$3-'3- Datos generales'!$B$4),ROUNDUP((('4-Registro de activos'!$H103*'3- Datos generales'!$B$12)*((1+'3- Datos generales'!$B$11)^(AP$3-'3- Datos generales'!$B$4+'8 -Datos de referencia'!$B$25))),0),0)</f>
        <v>0</v>
      </c>
      <c r="AQ103" s="21">
        <f>IF('4-Registro de activos'!$AV103=(AQ$3-'3- Datos generales'!$B$4),ROUNDUP((('4-Registro de activos'!$H103*'3- Datos generales'!$B$12)*((1+'3- Datos generales'!$B$11)^(AQ$3-'3- Datos generales'!$B$4+'8 -Datos de referencia'!$B$25))),0),0)</f>
        <v>0</v>
      </c>
      <c r="AR103" s="21">
        <f>IF('4-Registro de activos'!$AV103=(AR$3-'3- Datos generales'!$B$4),ROUNDUP((('4-Registro de activos'!$H103*'3- Datos generales'!$B$12)*((1+'3- Datos generales'!$B$11)^(AR$3-'3- Datos generales'!$B$4+'8 -Datos de referencia'!$B$25))),0),0)</f>
        <v>0</v>
      </c>
      <c r="AS103" s="21">
        <f>IF('4-Registro de activos'!$AV103=(AS$3-'3- Datos generales'!$B$4),ROUNDUP((('4-Registro de activos'!$H103*'3- Datos generales'!$B$12)*((1+'3- Datos generales'!$B$11)^(AS$3-'3- Datos generales'!$B$4+'8 -Datos de referencia'!$B$25))),0),0)</f>
        <v>0</v>
      </c>
      <c r="AT103" s="21">
        <f>IF('4-Registro de activos'!$AV103=(AT$3-'3- Datos generales'!$B$4),ROUNDUP((('4-Registro de activos'!$H103*'3- Datos generales'!$B$12)*((1+'3- Datos generales'!$B$11)^(AT$3-'3- Datos generales'!$B$4+'8 -Datos de referencia'!$B$25))),0),0)</f>
        <v>0</v>
      </c>
      <c r="AU103" s="21">
        <f>IF('4-Registro de activos'!$AV103=(AU$3-'3- Datos generales'!$B$4),ROUNDUP((('4-Registro de activos'!$H103*'3- Datos generales'!$B$12)*((1+'3- Datos generales'!$B$11)^(AU$3-'3- Datos generales'!$B$4+'8 -Datos de referencia'!$B$25))),0),0)</f>
        <v>0</v>
      </c>
      <c r="AV103" s="159">
        <f>IF('4-Registro de activos'!$AV103=(AV$3-'3- Datos generales'!$B$4),ROUNDUP((('4-Registro de activos'!$H103*'3- Datos generales'!$B$12)*((1+'3- Datos generales'!$B$11)^(AV$3-'3- Datos generales'!$B$4+'8 -Datos de referencia'!$B$25))),0),0)</f>
        <v>0</v>
      </c>
      <c r="AW103" s="23">
        <f>IF(P103&gt;0,($M103*(1+'3- Datos generales'!$B$5)^('5-Proyección inversiones'!AW$3-'3- Datos generales'!$B$4))*(P103*((1+'3- Datos generales'!$B$11)^(AW$3-'3- Datos generales'!$B$4+'8 -Datos de referencia'!$B$25))),0)</f>
        <v>0</v>
      </c>
      <c r="AX103" s="20">
        <f>IF(Q103&gt;0,($M103*(1+'3- Datos generales'!$B$5)^(AX$3-'3- Datos generales'!$B$4))*(Q103*((1+'3- Datos generales'!$B$11)^('5-Proyección inversiones'!AX$3-'3- Datos generales'!$B$4+'8 -Datos de referencia'!$B$25))),0)</f>
        <v>0</v>
      </c>
      <c r="AY103" s="20">
        <f>IF(R103&gt;0,($M103*(1+'3- Datos generales'!$B$5)^(AY$3-'3- Datos generales'!$B$4))*(R103*((1+'3- Datos generales'!$B$11)^('5-Proyección inversiones'!AY$3-'3- Datos generales'!$B$4+'8 -Datos de referencia'!$B$25))),0)</f>
        <v>0</v>
      </c>
      <c r="AZ103" s="20">
        <f>IF(S103&gt;0,($M103*(1+'3- Datos generales'!$B$5)^(AZ$3-'3- Datos generales'!$B$4))*(S103*((1+'3- Datos generales'!$B$11)^('5-Proyección inversiones'!AZ$3-'3- Datos generales'!$B$4+'8 -Datos de referencia'!$B$25))),0)</f>
        <v>0</v>
      </c>
      <c r="BA103" s="20">
        <f>IF(T103&gt;0,($M103*(1+'3- Datos generales'!$B$5)^(BA$3-'3- Datos generales'!$B$4))*(T103*((1+'3- Datos generales'!$B$11)^('5-Proyección inversiones'!BA$3-'3- Datos generales'!$B$4+'8 -Datos de referencia'!$B$25))),0)</f>
        <v>0</v>
      </c>
      <c r="BB103" s="20">
        <f>IF(U103&gt;0,($M103*(1+'3- Datos generales'!$B$5)^(BB$3-'3- Datos generales'!$B$4))*(U103*((1+'3- Datos generales'!$B$11)^('5-Proyección inversiones'!BB$3-'3- Datos generales'!$B$4+'8 -Datos de referencia'!$B$25))),0)</f>
        <v>0</v>
      </c>
      <c r="BC103" s="20">
        <f>IF(V103&gt;0,($M103*(1+'3- Datos generales'!$B$5)^(BC$3-'3- Datos generales'!$B$4))*(V103*((1+'3- Datos generales'!$B$11)^('5-Proyección inversiones'!BC$3-'3- Datos generales'!$B$4+'8 -Datos de referencia'!$B$25))),0)</f>
        <v>0</v>
      </c>
      <c r="BD103" s="20">
        <f>IF(W103&gt;0,($M103*(1+'3- Datos generales'!$B$5)^(BD$3-'3- Datos generales'!$B$4))*(W103*((1+'3- Datos generales'!$B$11)^('5-Proyección inversiones'!BD$3-'3- Datos generales'!$B$4+'8 -Datos de referencia'!$B$25))),0)</f>
        <v>0</v>
      </c>
      <c r="BE103" s="20">
        <f>IF(X103&gt;0,($M103*(1+'3- Datos generales'!$B$5)^(BE$3-'3- Datos generales'!$B$4))*(X103*((1+'3- Datos generales'!$B$11)^('5-Proyección inversiones'!BE$3-'3- Datos generales'!$B$4+'8 -Datos de referencia'!$B$25))),0)</f>
        <v>0</v>
      </c>
      <c r="BF103" s="20">
        <f>IF(Y103&gt;0,($M103*(1+'3- Datos generales'!$B$5)^(BF$3-'3- Datos generales'!$B$4))*(Y103*((1+'3- Datos generales'!$B$11)^('5-Proyección inversiones'!BF$3-'3- Datos generales'!$B$4+'8 -Datos de referencia'!$B$25))),0)</f>
        <v>0</v>
      </c>
      <c r="BG103" s="155">
        <f>IF(Z103&gt;0,($M103*(1+'3- Datos generales'!$B$5)^(BG$3-'3- Datos generales'!$B$4))*(Z103*((1+'3- Datos generales'!$B$11)^('5-Proyección inversiones'!BG$3-'3- Datos generales'!$B$4+'8 -Datos de referencia'!$B$25))),0)</f>
        <v>0</v>
      </c>
      <c r="BH103" s="23">
        <f>IF(AA103&gt;0,($N103*(1+'3- Datos generales'!$B$5)^(BH$3-'3- Datos generales'!$B$4))*(AA103*((1+'3- Datos generales'!$B$11)^('5-Proyección inversiones'!BH$3-'3- Datos generales'!$B$4+'8 -Datos de referencia'!$B$25))),0)</f>
        <v>0</v>
      </c>
      <c r="BI103" s="20">
        <f>IF(AB103&gt;0,$N103*((1+'3- Datos generales'!$B$5)^(BI$3-'3- Datos generales'!$B$4))*(AB103*((1+'3- Datos generales'!$B$11)^('5-Proyección inversiones'!BI$3-'3- Datos generales'!$B$4+'8 -Datos de referencia'!$B$25))),0)</f>
        <v>0</v>
      </c>
      <c r="BJ103" s="20">
        <f>IF(AC103&gt;0,$N103*((1+'3- Datos generales'!$B$5)^(BJ$3-'3- Datos generales'!$B$4))*(AC103*((1+'3- Datos generales'!$B$11)^('5-Proyección inversiones'!BJ$3-'3- Datos generales'!$B$4+'8 -Datos de referencia'!$B$25))),0)</f>
        <v>0</v>
      </c>
      <c r="BK103" s="20">
        <f>IF(AD103&gt;0,$N103*((1+'3- Datos generales'!$B$5)^(BK$3-'3- Datos generales'!$B$4))*(AD103*((1+'3- Datos generales'!$B$11)^('5-Proyección inversiones'!BK$3-'3- Datos generales'!$B$4+'8 -Datos de referencia'!$B$25))),0)</f>
        <v>0</v>
      </c>
      <c r="BL103" s="20">
        <f>IF(AE103&gt;0,$N103*((1+'3- Datos generales'!$B$5)^(BL$3-'3- Datos generales'!$B$4))*(AE103*((1+'3- Datos generales'!$B$11)^('5-Proyección inversiones'!BL$3-'3- Datos generales'!$B$4+'8 -Datos de referencia'!$B$25))),0)</f>
        <v>0</v>
      </c>
      <c r="BM103" s="20">
        <f>IF(AF103&gt;0,$N103*((1+'3- Datos generales'!$B$5)^(BM$3-'3- Datos generales'!$B$4))*(AF103*((1+'3- Datos generales'!$B$11)^('5-Proyección inversiones'!BM$3-'3- Datos generales'!$B$4+'8 -Datos de referencia'!$B$25))),0)</f>
        <v>0</v>
      </c>
      <c r="BN103" s="20">
        <f>IF(AG103&gt;0,$N103*((1+'3- Datos generales'!$B$5)^(BN$3-'3- Datos generales'!$B$4))*(AG103*((1+'3- Datos generales'!$B$11)^('5-Proyección inversiones'!BN$3-'3- Datos generales'!$B$4+'8 -Datos de referencia'!$B$25))),0)</f>
        <v>0</v>
      </c>
      <c r="BO103" s="20">
        <f>IF(AH103&gt;0,$N103*((1+'3- Datos generales'!$B$5)^(BO$3-'3- Datos generales'!$B$4))*(AH103*((1+'3- Datos generales'!$B$11)^('5-Proyección inversiones'!BO$3-'3- Datos generales'!$B$4+'8 -Datos de referencia'!$B$25))),0)</f>
        <v>0</v>
      </c>
      <c r="BP103" s="20">
        <f>IF(AI103&gt;0,$N103*((1+'3- Datos generales'!$B$5)^(BP$3-'3- Datos generales'!$B$4))*(AI103*((1+'3- Datos generales'!$B$11)^('5-Proyección inversiones'!BP$3-'3- Datos generales'!$B$4+'8 -Datos de referencia'!$B$25))),0)</f>
        <v>0</v>
      </c>
      <c r="BQ103" s="20">
        <f>IF(AJ103&gt;0,$N103*((1+'3- Datos generales'!$B$5)^(BQ$3-'3- Datos generales'!$B$4))*(AJ103*((1+'3- Datos generales'!$B$11)^('5-Proyección inversiones'!BQ$3-'3- Datos generales'!$B$4+'8 -Datos de referencia'!$B$25))),0)</f>
        <v>0</v>
      </c>
      <c r="BR103" s="155">
        <f>IF(AK103&gt;0,$N103*((1+'3- Datos generales'!$B$5)^(BR$3-'3- Datos generales'!$B$4))*(AK103*((1+'3- Datos generales'!$B$11)^('5-Proyección inversiones'!BR$3-'3- Datos generales'!$B$4+'8 -Datos de referencia'!$B$25))),0)</f>
        <v>0</v>
      </c>
      <c r="BS103" s="23">
        <f>IF(AL103&gt;0,AL103*($O103*(1+'3- Datos generales'!$B$5)^(BH$3-'3- Datos generales'!$B$4)),0)</f>
        <v>0</v>
      </c>
      <c r="BT103" s="20">
        <f>IF(AM103&gt;0,AM103*($O103*(1+'3- Datos generales'!$B$5)^(BT$3-'3- Datos generales'!$B$4)),0)</f>
        <v>0</v>
      </c>
      <c r="BU103" s="20">
        <f>IF(AN103&gt;0,AN103*($O103*(1+'3- Datos generales'!$B$5)^(BU$3-'3- Datos generales'!$B$4)),0)</f>
        <v>0</v>
      </c>
      <c r="BV103" s="20">
        <f>IF(AO103&gt;0,AO103*($O103*(1+'3- Datos generales'!$B$5)^(BV$3-'3- Datos generales'!$B$4)),0)</f>
        <v>0</v>
      </c>
      <c r="BW103" s="20">
        <f>IF(AP103&gt;0,AP103*($O103*(1+'3- Datos generales'!$B$5)^(BW$3-'3- Datos generales'!$B$4)),0)</f>
        <v>0</v>
      </c>
      <c r="BX103" s="20">
        <f>IF(AQ103&gt;0,AQ103*($O103*(1+'3- Datos generales'!$B$5)^(BX$3-'3- Datos generales'!$B$4)),0)</f>
        <v>0</v>
      </c>
      <c r="BY103" s="20">
        <f>IF(AR103&gt;0,AR103*($O103*(1+'3- Datos generales'!$B$5)^(BY$3-'3- Datos generales'!$B$4)),0)</f>
        <v>0</v>
      </c>
      <c r="BZ103" s="20">
        <f>IF(AS103&gt;0,AS103*($O103*(1+'3- Datos generales'!$B$5)^(BZ$3-'3- Datos generales'!$B$4)),0)</f>
        <v>0</v>
      </c>
      <c r="CA103" s="20">
        <f>IF(AT103&gt;0,AT103*($O103*(1+'3- Datos generales'!$B$5)^(CA$3-'3- Datos generales'!$B$4)),0)</f>
        <v>0</v>
      </c>
      <c r="CB103" s="20">
        <f>IF(AU103&gt;0,AU103*($O103*(1+'3- Datos generales'!$B$5)^(CB$3-'3- Datos generales'!$B$4)),0)</f>
        <v>0</v>
      </c>
      <c r="CC103" s="155">
        <f>IF(AV103&gt;0,AV103*($O103*(1+'3- Datos generales'!$B$5)^(CC$3-'3- Datos generales'!$B$4)),0)</f>
        <v>0</v>
      </c>
    </row>
    <row r="104" spans="1:81" x14ac:dyDescent="0.25">
      <c r="A104" s="38"/>
      <c r="B104" s="14"/>
      <c r="C104" s="14">
        <f>'4-Registro de activos'!C104</f>
        <v>0</v>
      </c>
      <c r="D104" s="14">
        <f>'4-Registro de activos'!D104</f>
        <v>0</v>
      </c>
      <c r="E104" s="14">
        <f>'4-Registro de activos'!E104</f>
        <v>0</v>
      </c>
      <c r="F104" s="14">
        <f>'4-Registro de activos'!F104</f>
        <v>0</v>
      </c>
      <c r="G104" s="14">
        <f>'4-Registro de activos'!G104</f>
        <v>0</v>
      </c>
      <c r="H104" s="26">
        <f>'4-Registro de activos'!H104</f>
        <v>0</v>
      </c>
      <c r="I104" s="15" t="str">
        <f>'4-Registro de activos'!AV104</f>
        <v>n/a</v>
      </c>
      <c r="J104" s="14" t="str">
        <f>'4-Registro de activos'!AW104</f>
        <v>Bajo Riesgo</v>
      </c>
      <c r="K104" s="14" t="str">
        <f>'4-Registro de activos'!AX104</f>
        <v>n/a</v>
      </c>
      <c r="L104" s="14" t="str">
        <f>'4-Registro de activos'!AY104</f>
        <v>n/a</v>
      </c>
      <c r="M104" s="66">
        <f>IF('4-Registro de activos'!K104="Sistema no mejorado",AVERAGE('3- Datos generales'!$D$20:$D$21),0)</f>
        <v>0</v>
      </c>
      <c r="N104" s="20" t="str">
        <f>IF('4-Registro de activos'!K104="Sistema no mejorado",0,IF('4-Registro de activos'!I104="sin dato","n/a",IF('4-Registro de activos'!I104="otro","n/a",VLOOKUP('4-Registro de activos'!I104,'3- Datos generales'!$A$23:$D$24,4,0))))</f>
        <v>n/a</v>
      </c>
      <c r="O104" s="155" t="str">
        <f>IF('4-Registro de activos'!K104="Sistema no mejorado",0,IF('4-Registro de activos'!I104="sin dato","n/a",IF('4-Registro de activos'!I104="otro","n/a",VLOOKUP('4-Registro de activos'!I104,'3- Datos generales'!$A$26:$D$27,4,0))))</f>
        <v>n/a</v>
      </c>
      <c r="P104" s="22">
        <f>IF('4-Registro de activos'!$AY104="Nueva Construccion",ROUNDUP(('4-Registro de activos'!$G104*'3- Datos generales'!$B$12*(1+'3- Datos generales'!$B$11)^(P$3-'3- Datos generales'!$B$4)),0),0)</f>
        <v>0</v>
      </c>
      <c r="Q104" s="21">
        <f>IF('4-Registro de activos'!$AY104="Nueva Construccion",IF($P104&gt;0,0,ROUNDUP(('4-Registro de activos'!$G104*'3- Datos generales'!$B$12*(1+'3- Datos generales'!$B$11)^(Q$3-'3- Datos generales'!$B$4)),0)),0)</f>
        <v>0</v>
      </c>
      <c r="R104" s="21">
        <f>IF('4-Registro de activos'!$AY104="Nueva Construccion",IF($P104&gt;0,0,ROUNDUP(('4-Registro de activos'!$G104*'3- Datos generales'!$B$12*(1+'3- Datos generales'!$B$11)^(R$3-'3- Datos generales'!$B$4)),0)),0)</f>
        <v>0</v>
      </c>
      <c r="S104" s="21">
        <f>IF('4-Registro de activos'!$AY104="Nueva Construccion",IF($P104&gt;0,0,ROUNDUP(('4-Registro de activos'!$G104*'3- Datos generales'!$B$12*(1+'3- Datos generales'!$B$11)^(S$3-'3- Datos generales'!$B$4)),0)),0)</f>
        <v>0</v>
      </c>
      <c r="T104" s="21">
        <f>IF('4-Registro de activos'!$AY104="Nueva Construccion",IF($P104&gt;0,0,ROUNDUP(('4-Registro de activos'!$G104*'3- Datos generales'!$B$12*(1+'3- Datos generales'!$B$11)^(T$3-'3- Datos generales'!$B$4)),0)),0)</f>
        <v>0</v>
      </c>
      <c r="U104" s="21">
        <f>IF('4-Registro de activos'!$AY104="Nueva Construccion",IF($P104&gt;0,0,ROUNDUP(('4-Registro de activos'!$G104*'3- Datos generales'!$B$12*(1+'3- Datos generales'!$B$11)^(U$3-'3- Datos generales'!$B$4)),0)),0)</f>
        <v>0</v>
      </c>
      <c r="V104" s="21">
        <f>IF('4-Registro de activos'!$AY104="Nueva Construccion",IF($P104&gt;0,0,ROUNDUP(('4-Registro de activos'!$G104*'3- Datos generales'!$B$12*(1+'3- Datos generales'!$B$11)^(V$3-'3- Datos generales'!$B$4)),0)),0)</f>
        <v>0</v>
      </c>
      <c r="W104" s="21">
        <f>IF('4-Registro de activos'!$AY104="Nueva Construccion",IF($P104&gt;0,0,ROUNDUP(('4-Registro de activos'!$G104*'3- Datos generales'!$B$12*(1+'3- Datos generales'!$B$11)^(W$3-'3- Datos generales'!$B$4)),0)),0)</f>
        <v>0</v>
      </c>
      <c r="X104" s="21">
        <f>IF('4-Registro de activos'!$AY104="Nueva Construccion",IF($P104&gt;0,0,ROUNDUP(('4-Registro de activos'!$G104*'3- Datos generales'!$B$12*(1+'3- Datos generales'!$B$11)^(X$3-'3- Datos generales'!$B$4)),0)),0)</f>
        <v>0</v>
      </c>
      <c r="Y104" s="21">
        <f>IF('4-Registro de activos'!$AY104="Nueva Construccion",IF($P104&gt;0,0,ROUNDUP(('4-Registro de activos'!$G104*'3- Datos generales'!$B$12*(1+'3- Datos generales'!$B$11)^(Y$3-'3- Datos generales'!$B$4)),0)),0)</f>
        <v>0</v>
      </c>
      <c r="Z104" s="159">
        <f>IF('4-Registro de activos'!$AY104="Nueva Construccion",IF($P104&gt;0,0,ROUNDUP(('4-Registro de activos'!$G104*'3- Datos generales'!$B$12*(1+'3- Datos generales'!$B$11)^(Z$3-'3- Datos generales'!$B$4)),0)),0)</f>
        <v>0</v>
      </c>
      <c r="AA104" s="22">
        <f>IF('4-Registro de activos'!$AV104&lt;=(AA$3-'3- Datos generales'!$B$4),ROUNDUP(('4-Registro de activos'!$G104*'3- Datos generales'!$B$12*(1+'3- Datos generales'!$B$11)^(AA$3-'3- Datos generales'!$B$4)),0),0)</f>
        <v>0</v>
      </c>
      <c r="AB104" s="21">
        <f>IF('4-Registro de activos'!$AV104=(AB$3-'3- Datos generales'!$B$4),ROUNDUP(('4-Registro de activos'!$G104*'3- Datos generales'!$B$12*(1+'3- Datos generales'!$B$11)^(AB$3-'3- Datos generales'!$B$4)),0),0)</f>
        <v>0</v>
      </c>
      <c r="AC104" s="21">
        <f>IF('4-Registro de activos'!$AV104=(AC$3-'3- Datos generales'!$B$4),ROUNDUP(('4-Registro de activos'!$G104*'3- Datos generales'!$B$12*(1+'3- Datos generales'!$B$11)^(AC$3-'3- Datos generales'!$B$4)),0),0)</f>
        <v>0</v>
      </c>
      <c r="AD104" s="21">
        <f>IF('4-Registro de activos'!$AV104=(AD$3-'3- Datos generales'!$B$4),ROUNDUP(('4-Registro de activos'!$G104*'3- Datos generales'!$B$12*(1+'3- Datos generales'!$B$11)^(AD$3-'3- Datos generales'!$B$4)),0),0)</f>
        <v>0</v>
      </c>
      <c r="AE104" s="21">
        <f>IF('4-Registro de activos'!$AV104=(AE$3-'3- Datos generales'!$B$4),ROUNDUP(('4-Registro de activos'!$G104*'3- Datos generales'!$B$12*(1+'3- Datos generales'!$B$11)^(AE$3-'3- Datos generales'!$B$4)),0),0)</f>
        <v>0</v>
      </c>
      <c r="AF104" s="21">
        <f>IF('4-Registro de activos'!$AV104=(AF$3-'3- Datos generales'!$B$4),ROUNDUP(('4-Registro de activos'!$G104*'3- Datos generales'!$B$12*(1+'3- Datos generales'!$B$11)^(AF$3-'3- Datos generales'!$B$4)),0),0)</f>
        <v>0</v>
      </c>
      <c r="AG104" s="21">
        <f>IF('4-Registro de activos'!$AV104=(AG$3-'3- Datos generales'!$B$4),ROUNDUP(('4-Registro de activos'!$G104*'3- Datos generales'!$B$12*(1+'3- Datos generales'!$B$11)^(AG$3-'3- Datos generales'!$B$4)),0),0)</f>
        <v>0</v>
      </c>
      <c r="AH104" s="21">
        <f>IF('4-Registro de activos'!$AV104=(AH$3-'3- Datos generales'!$B$4),ROUNDUP(('4-Registro de activos'!$G104*'3- Datos generales'!$B$12*(1+'3- Datos generales'!$B$11)^(AH$3-'3- Datos generales'!$B$4)),0),0)</f>
        <v>0</v>
      </c>
      <c r="AI104" s="21">
        <f>IF('4-Registro de activos'!$AV104=(AI$3-'3- Datos generales'!$B$4),ROUNDUP(('4-Registro de activos'!$G104*'3- Datos generales'!$B$12*(1+'3- Datos generales'!$B$11)^(AI$3-'3- Datos generales'!$B$4)),0),0)</f>
        <v>0</v>
      </c>
      <c r="AJ104" s="21">
        <f>IF('4-Registro de activos'!$AV104=(AJ$3-'3- Datos generales'!$B$4),ROUNDUP(('4-Registro de activos'!$G104*'3- Datos generales'!$B$12*(1+'3- Datos generales'!$B$11)^(AJ$3-'3- Datos generales'!$B$4)),0),0)</f>
        <v>0</v>
      </c>
      <c r="AK104" s="159">
        <f>IF('4-Registro de activos'!$AV104=(AK$3-'3- Datos generales'!$B$4),ROUNDUP(('4-Registro de activos'!$G104*'3- Datos generales'!$B$12*(1+'3- Datos generales'!$B$11)^(AK$3-'3- Datos generales'!$B$4)),0),0)</f>
        <v>0</v>
      </c>
      <c r="AL104" s="22">
        <f>IF('4-Registro de activos'!$AV104&lt;=(AL$3-'3- Datos generales'!$B$4),ROUNDUP((('4-Registro de activos'!$H104*'3- Datos generales'!$B$12)*((1+'3- Datos generales'!$B$11)^(AL$3-'3- Datos generales'!$B$4+'8 -Datos de referencia'!$B$25))),0),0)</f>
        <v>0</v>
      </c>
      <c r="AM104" s="21">
        <f>IF('4-Registro de activos'!$AV104=(AM$3-'3- Datos generales'!$B$4),ROUNDUP((('4-Registro de activos'!$H104*'3- Datos generales'!$B$12)*((1+'3- Datos generales'!$B$11)^(AM$3-'3- Datos generales'!$B$4+'8 -Datos de referencia'!$B$25))),0),0)</f>
        <v>0</v>
      </c>
      <c r="AN104" s="21">
        <f>IF('4-Registro de activos'!$AV104=(AN$3-'3- Datos generales'!$B$4),ROUNDUP((('4-Registro de activos'!$H104*'3- Datos generales'!$B$12)*((1+'3- Datos generales'!$B$11)^(AN$3-'3- Datos generales'!$B$4+'8 -Datos de referencia'!$B$25))),0),0)</f>
        <v>0</v>
      </c>
      <c r="AO104" s="21">
        <f>IF('4-Registro de activos'!$AV104=(AO$3-'3- Datos generales'!$B$4),ROUNDUP((('4-Registro de activos'!$H104*'3- Datos generales'!$B$12)*((1+'3- Datos generales'!$B$11)^(AO$3-'3- Datos generales'!$B$4+'8 -Datos de referencia'!$B$25))),0),0)</f>
        <v>0</v>
      </c>
      <c r="AP104" s="21">
        <f>IF('4-Registro de activos'!$AV104=(AP$3-'3- Datos generales'!$B$4),ROUNDUP((('4-Registro de activos'!$H104*'3- Datos generales'!$B$12)*((1+'3- Datos generales'!$B$11)^(AP$3-'3- Datos generales'!$B$4+'8 -Datos de referencia'!$B$25))),0),0)</f>
        <v>0</v>
      </c>
      <c r="AQ104" s="21">
        <f>IF('4-Registro de activos'!$AV104=(AQ$3-'3- Datos generales'!$B$4),ROUNDUP((('4-Registro de activos'!$H104*'3- Datos generales'!$B$12)*((1+'3- Datos generales'!$B$11)^(AQ$3-'3- Datos generales'!$B$4+'8 -Datos de referencia'!$B$25))),0),0)</f>
        <v>0</v>
      </c>
      <c r="AR104" s="21">
        <f>IF('4-Registro de activos'!$AV104=(AR$3-'3- Datos generales'!$B$4),ROUNDUP((('4-Registro de activos'!$H104*'3- Datos generales'!$B$12)*((1+'3- Datos generales'!$B$11)^(AR$3-'3- Datos generales'!$B$4+'8 -Datos de referencia'!$B$25))),0),0)</f>
        <v>0</v>
      </c>
      <c r="AS104" s="21">
        <f>IF('4-Registro de activos'!$AV104=(AS$3-'3- Datos generales'!$B$4),ROUNDUP((('4-Registro de activos'!$H104*'3- Datos generales'!$B$12)*((1+'3- Datos generales'!$B$11)^(AS$3-'3- Datos generales'!$B$4+'8 -Datos de referencia'!$B$25))),0),0)</f>
        <v>0</v>
      </c>
      <c r="AT104" s="21">
        <f>IF('4-Registro de activos'!$AV104=(AT$3-'3- Datos generales'!$B$4),ROUNDUP((('4-Registro de activos'!$H104*'3- Datos generales'!$B$12)*((1+'3- Datos generales'!$B$11)^(AT$3-'3- Datos generales'!$B$4+'8 -Datos de referencia'!$B$25))),0),0)</f>
        <v>0</v>
      </c>
      <c r="AU104" s="21">
        <f>IF('4-Registro de activos'!$AV104=(AU$3-'3- Datos generales'!$B$4),ROUNDUP((('4-Registro de activos'!$H104*'3- Datos generales'!$B$12)*((1+'3- Datos generales'!$B$11)^(AU$3-'3- Datos generales'!$B$4+'8 -Datos de referencia'!$B$25))),0),0)</f>
        <v>0</v>
      </c>
      <c r="AV104" s="159">
        <f>IF('4-Registro de activos'!$AV104=(AV$3-'3- Datos generales'!$B$4),ROUNDUP((('4-Registro de activos'!$H104*'3- Datos generales'!$B$12)*((1+'3- Datos generales'!$B$11)^(AV$3-'3- Datos generales'!$B$4+'8 -Datos de referencia'!$B$25))),0),0)</f>
        <v>0</v>
      </c>
      <c r="AW104" s="23">
        <f>IF(P104&gt;0,($M104*(1+'3- Datos generales'!$B$5)^('5-Proyección inversiones'!AW$3-'3- Datos generales'!$B$4))*(P104*((1+'3- Datos generales'!$B$11)^(AW$3-'3- Datos generales'!$B$4+'8 -Datos de referencia'!$B$25))),0)</f>
        <v>0</v>
      </c>
      <c r="AX104" s="20">
        <f>IF(Q104&gt;0,($M104*(1+'3- Datos generales'!$B$5)^(AX$3-'3- Datos generales'!$B$4))*(Q104*((1+'3- Datos generales'!$B$11)^('5-Proyección inversiones'!AX$3-'3- Datos generales'!$B$4+'8 -Datos de referencia'!$B$25))),0)</f>
        <v>0</v>
      </c>
      <c r="AY104" s="20">
        <f>IF(R104&gt;0,($M104*(1+'3- Datos generales'!$B$5)^(AY$3-'3- Datos generales'!$B$4))*(R104*((1+'3- Datos generales'!$B$11)^('5-Proyección inversiones'!AY$3-'3- Datos generales'!$B$4+'8 -Datos de referencia'!$B$25))),0)</f>
        <v>0</v>
      </c>
      <c r="AZ104" s="20">
        <f>IF(S104&gt;0,($M104*(1+'3- Datos generales'!$B$5)^(AZ$3-'3- Datos generales'!$B$4))*(S104*((1+'3- Datos generales'!$B$11)^('5-Proyección inversiones'!AZ$3-'3- Datos generales'!$B$4+'8 -Datos de referencia'!$B$25))),0)</f>
        <v>0</v>
      </c>
      <c r="BA104" s="20">
        <f>IF(T104&gt;0,($M104*(1+'3- Datos generales'!$B$5)^(BA$3-'3- Datos generales'!$B$4))*(T104*((1+'3- Datos generales'!$B$11)^('5-Proyección inversiones'!BA$3-'3- Datos generales'!$B$4+'8 -Datos de referencia'!$B$25))),0)</f>
        <v>0</v>
      </c>
      <c r="BB104" s="20">
        <f>IF(U104&gt;0,($M104*(1+'3- Datos generales'!$B$5)^(BB$3-'3- Datos generales'!$B$4))*(U104*((1+'3- Datos generales'!$B$11)^('5-Proyección inversiones'!BB$3-'3- Datos generales'!$B$4+'8 -Datos de referencia'!$B$25))),0)</f>
        <v>0</v>
      </c>
      <c r="BC104" s="20">
        <f>IF(V104&gt;0,($M104*(1+'3- Datos generales'!$B$5)^(BC$3-'3- Datos generales'!$B$4))*(V104*((1+'3- Datos generales'!$B$11)^('5-Proyección inversiones'!BC$3-'3- Datos generales'!$B$4+'8 -Datos de referencia'!$B$25))),0)</f>
        <v>0</v>
      </c>
      <c r="BD104" s="20">
        <f>IF(W104&gt;0,($M104*(1+'3- Datos generales'!$B$5)^(BD$3-'3- Datos generales'!$B$4))*(W104*((1+'3- Datos generales'!$B$11)^('5-Proyección inversiones'!BD$3-'3- Datos generales'!$B$4+'8 -Datos de referencia'!$B$25))),0)</f>
        <v>0</v>
      </c>
      <c r="BE104" s="20">
        <f>IF(X104&gt;0,($M104*(1+'3- Datos generales'!$B$5)^(BE$3-'3- Datos generales'!$B$4))*(X104*((1+'3- Datos generales'!$B$11)^('5-Proyección inversiones'!BE$3-'3- Datos generales'!$B$4+'8 -Datos de referencia'!$B$25))),0)</f>
        <v>0</v>
      </c>
      <c r="BF104" s="20">
        <f>IF(Y104&gt;0,($M104*(1+'3- Datos generales'!$B$5)^(BF$3-'3- Datos generales'!$B$4))*(Y104*((1+'3- Datos generales'!$B$11)^('5-Proyección inversiones'!BF$3-'3- Datos generales'!$B$4+'8 -Datos de referencia'!$B$25))),0)</f>
        <v>0</v>
      </c>
      <c r="BG104" s="155">
        <f>IF(Z104&gt;0,($M104*(1+'3- Datos generales'!$B$5)^(BG$3-'3- Datos generales'!$B$4))*(Z104*((1+'3- Datos generales'!$B$11)^('5-Proyección inversiones'!BG$3-'3- Datos generales'!$B$4+'8 -Datos de referencia'!$B$25))),0)</f>
        <v>0</v>
      </c>
      <c r="BH104" s="23">
        <f>IF(AA104&gt;0,($N104*(1+'3- Datos generales'!$B$5)^(BH$3-'3- Datos generales'!$B$4))*(AA104*((1+'3- Datos generales'!$B$11)^('5-Proyección inversiones'!BH$3-'3- Datos generales'!$B$4+'8 -Datos de referencia'!$B$25))),0)</f>
        <v>0</v>
      </c>
      <c r="BI104" s="20">
        <f>IF(AB104&gt;0,$N104*((1+'3- Datos generales'!$B$5)^(BI$3-'3- Datos generales'!$B$4))*(AB104*((1+'3- Datos generales'!$B$11)^('5-Proyección inversiones'!BI$3-'3- Datos generales'!$B$4+'8 -Datos de referencia'!$B$25))),0)</f>
        <v>0</v>
      </c>
      <c r="BJ104" s="20">
        <f>IF(AC104&gt;0,$N104*((1+'3- Datos generales'!$B$5)^(BJ$3-'3- Datos generales'!$B$4))*(AC104*((1+'3- Datos generales'!$B$11)^('5-Proyección inversiones'!BJ$3-'3- Datos generales'!$B$4+'8 -Datos de referencia'!$B$25))),0)</f>
        <v>0</v>
      </c>
      <c r="BK104" s="20">
        <f>IF(AD104&gt;0,$N104*((1+'3- Datos generales'!$B$5)^(BK$3-'3- Datos generales'!$B$4))*(AD104*((1+'3- Datos generales'!$B$11)^('5-Proyección inversiones'!BK$3-'3- Datos generales'!$B$4+'8 -Datos de referencia'!$B$25))),0)</f>
        <v>0</v>
      </c>
      <c r="BL104" s="20">
        <f>IF(AE104&gt;0,$N104*((1+'3- Datos generales'!$B$5)^(BL$3-'3- Datos generales'!$B$4))*(AE104*((1+'3- Datos generales'!$B$11)^('5-Proyección inversiones'!BL$3-'3- Datos generales'!$B$4+'8 -Datos de referencia'!$B$25))),0)</f>
        <v>0</v>
      </c>
      <c r="BM104" s="20">
        <f>IF(AF104&gt;0,$N104*((1+'3- Datos generales'!$B$5)^(BM$3-'3- Datos generales'!$B$4))*(AF104*((1+'3- Datos generales'!$B$11)^('5-Proyección inversiones'!BM$3-'3- Datos generales'!$B$4+'8 -Datos de referencia'!$B$25))),0)</f>
        <v>0</v>
      </c>
      <c r="BN104" s="20">
        <f>IF(AG104&gt;0,$N104*((1+'3- Datos generales'!$B$5)^(BN$3-'3- Datos generales'!$B$4))*(AG104*((1+'3- Datos generales'!$B$11)^('5-Proyección inversiones'!BN$3-'3- Datos generales'!$B$4+'8 -Datos de referencia'!$B$25))),0)</f>
        <v>0</v>
      </c>
      <c r="BO104" s="20">
        <f>IF(AH104&gt;0,$N104*((1+'3- Datos generales'!$B$5)^(BO$3-'3- Datos generales'!$B$4))*(AH104*((1+'3- Datos generales'!$B$11)^('5-Proyección inversiones'!BO$3-'3- Datos generales'!$B$4+'8 -Datos de referencia'!$B$25))),0)</f>
        <v>0</v>
      </c>
      <c r="BP104" s="20">
        <f>IF(AI104&gt;0,$N104*((1+'3- Datos generales'!$B$5)^(BP$3-'3- Datos generales'!$B$4))*(AI104*((1+'3- Datos generales'!$B$11)^('5-Proyección inversiones'!BP$3-'3- Datos generales'!$B$4+'8 -Datos de referencia'!$B$25))),0)</f>
        <v>0</v>
      </c>
      <c r="BQ104" s="20">
        <f>IF(AJ104&gt;0,$N104*((1+'3- Datos generales'!$B$5)^(BQ$3-'3- Datos generales'!$B$4))*(AJ104*((1+'3- Datos generales'!$B$11)^('5-Proyección inversiones'!BQ$3-'3- Datos generales'!$B$4+'8 -Datos de referencia'!$B$25))),0)</f>
        <v>0</v>
      </c>
      <c r="BR104" s="155">
        <f>IF(AK104&gt;0,$N104*((1+'3- Datos generales'!$B$5)^(BR$3-'3- Datos generales'!$B$4))*(AK104*((1+'3- Datos generales'!$B$11)^('5-Proyección inversiones'!BR$3-'3- Datos generales'!$B$4+'8 -Datos de referencia'!$B$25))),0)</f>
        <v>0</v>
      </c>
      <c r="BS104" s="23">
        <f>IF(AL104&gt;0,AL104*($O104*(1+'3- Datos generales'!$B$5)^(BH$3-'3- Datos generales'!$B$4)),0)</f>
        <v>0</v>
      </c>
      <c r="BT104" s="20">
        <f>IF(AM104&gt;0,AM104*($O104*(1+'3- Datos generales'!$B$5)^(BT$3-'3- Datos generales'!$B$4)),0)</f>
        <v>0</v>
      </c>
      <c r="BU104" s="20">
        <f>IF(AN104&gt;0,AN104*($O104*(1+'3- Datos generales'!$B$5)^(BU$3-'3- Datos generales'!$B$4)),0)</f>
        <v>0</v>
      </c>
      <c r="BV104" s="20">
        <f>IF(AO104&gt;0,AO104*($O104*(1+'3- Datos generales'!$B$5)^(BV$3-'3- Datos generales'!$B$4)),0)</f>
        <v>0</v>
      </c>
      <c r="BW104" s="20">
        <f>IF(AP104&gt;0,AP104*($O104*(1+'3- Datos generales'!$B$5)^(BW$3-'3- Datos generales'!$B$4)),0)</f>
        <v>0</v>
      </c>
      <c r="BX104" s="20">
        <f>IF(AQ104&gt;0,AQ104*($O104*(1+'3- Datos generales'!$B$5)^(BX$3-'3- Datos generales'!$B$4)),0)</f>
        <v>0</v>
      </c>
      <c r="BY104" s="20">
        <f>IF(AR104&gt;0,AR104*($O104*(1+'3- Datos generales'!$B$5)^(BY$3-'3- Datos generales'!$B$4)),0)</f>
        <v>0</v>
      </c>
      <c r="BZ104" s="20">
        <f>IF(AS104&gt;0,AS104*($O104*(1+'3- Datos generales'!$B$5)^(BZ$3-'3- Datos generales'!$B$4)),0)</f>
        <v>0</v>
      </c>
      <c r="CA104" s="20">
        <f>IF(AT104&gt;0,AT104*($O104*(1+'3- Datos generales'!$B$5)^(CA$3-'3- Datos generales'!$B$4)),0)</f>
        <v>0</v>
      </c>
      <c r="CB104" s="20">
        <f>IF(AU104&gt;0,AU104*($O104*(1+'3- Datos generales'!$B$5)^(CB$3-'3- Datos generales'!$B$4)),0)</f>
        <v>0</v>
      </c>
      <c r="CC104" s="155">
        <f>IF(AV104&gt;0,AV104*($O104*(1+'3- Datos generales'!$B$5)^(CC$3-'3- Datos generales'!$B$4)),0)</f>
        <v>0</v>
      </c>
    </row>
    <row r="105" spans="1:81" x14ac:dyDescent="0.25">
      <c r="A105" s="38"/>
      <c r="B105" s="14"/>
      <c r="C105" s="14">
        <f>'4-Registro de activos'!C105</f>
        <v>0</v>
      </c>
      <c r="D105" s="14">
        <f>'4-Registro de activos'!D105</f>
        <v>0</v>
      </c>
      <c r="E105" s="14">
        <f>'4-Registro de activos'!E105</f>
        <v>0</v>
      </c>
      <c r="F105" s="14">
        <f>'4-Registro de activos'!F105</f>
        <v>0</v>
      </c>
      <c r="G105" s="14">
        <f>'4-Registro de activos'!G105</f>
        <v>0</v>
      </c>
      <c r="H105" s="26">
        <f>'4-Registro de activos'!H105</f>
        <v>0</v>
      </c>
      <c r="I105" s="15" t="str">
        <f>'4-Registro de activos'!AV105</f>
        <v>n/a</v>
      </c>
      <c r="J105" s="14" t="str">
        <f>'4-Registro de activos'!AW105</f>
        <v>Bajo Riesgo</v>
      </c>
      <c r="K105" s="14" t="str">
        <f>'4-Registro de activos'!AX105</f>
        <v>n/a</v>
      </c>
      <c r="L105" s="14" t="str">
        <f>'4-Registro de activos'!AY105</f>
        <v>n/a</v>
      </c>
      <c r="M105" s="66">
        <f>IF('4-Registro de activos'!K105="Sistema no mejorado",AVERAGE('3- Datos generales'!$D$20:$D$21),0)</f>
        <v>0</v>
      </c>
      <c r="N105" s="20" t="str">
        <f>IF('4-Registro de activos'!K105="Sistema no mejorado",0,IF('4-Registro de activos'!I105="sin dato","n/a",IF('4-Registro de activos'!I105="otro","n/a",VLOOKUP('4-Registro de activos'!I105,'3- Datos generales'!$A$23:$D$24,4,0))))</f>
        <v>n/a</v>
      </c>
      <c r="O105" s="155" t="str">
        <f>IF('4-Registro de activos'!K105="Sistema no mejorado",0,IF('4-Registro de activos'!I105="sin dato","n/a",IF('4-Registro de activos'!I105="otro","n/a",VLOOKUP('4-Registro de activos'!I105,'3- Datos generales'!$A$26:$D$27,4,0))))</f>
        <v>n/a</v>
      </c>
      <c r="P105" s="22">
        <f>IF('4-Registro de activos'!$AY105="Nueva Construccion",ROUNDUP(('4-Registro de activos'!$G105*'3- Datos generales'!$B$12*(1+'3- Datos generales'!$B$11)^(P$3-'3- Datos generales'!$B$4)),0),0)</f>
        <v>0</v>
      </c>
      <c r="Q105" s="21">
        <f>IF('4-Registro de activos'!$AY105="Nueva Construccion",IF($P105&gt;0,0,ROUNDUP(('4-Registro de activos'!$G105*'3- Datos generales'!$B$12*(1+'3- Datos generales'!$B$11)^(Q$3-'3- Datos generales'!$B$4)),0)),0)</f>
        <v>0</v>
      </c>
      <c r="R105" s="21">
        <f>IF('4-Registro de activos'!$AY105="Nueva Construccion",IF($P105&gt;0,0,ROUNDUP(('4-Registro de activos'!$G105*'3- Datos generales'!$B$12*(1+'3- Datos generales'!$B$11)^(R$3-'3- Datos generales'!$B$4)),0)),0)</f>
        <v>0</v>
      </c>
      <c r="S105" s="21">
        <f>IF('4-Registro de activos'!$AY105="Nueva Construccion",IF($P105&gt;0,0,ROUNDUP(('4-Registro de activos'!$G105*'3- Datos generales'!$B$12*(1+'3- Datos generales'!$B$11)^(S$3-'3- Datos generales'!$B$4)),0)),0)</f>
        <v>0</v>
      </c>
      <c r="T105" s="21">
        <f>IF('4-Registro de activos'!$AY105="Nueva Construccion",IF($P105&gt;0,0,ROUNDUP(('4-Registro de activos'!$G105*'3- Datos generales'!$B$12*(1+'3- Datos generales'!$B$11)^(T$3-'3- Datos generales'!$B$4)),0)),0)</f>
        <v>0</v>
      </c>
      <c r="U105" s="21">
        <f>IF('4-Registro de activos'!$AY105="Nueva Construccion",IF($P105&gt;0,0,ROUNDUP(('4-Registro de activos'!$G105*'3- Datos generales'!$B$12*(1+'3- Datos generales'!$B$11)^(U$3-'3- Datos generales'!$B$4)),0)),0)</f>
        <v>0</v>
      </c>
      <c r="V105" s="21">
        <f>IF('4-Registro de activos'!$AY105="Nueva Construccion",IF($P105&gt;0,0,ROUNDUP(('4-Registro de activos'!$G105*'3- Datos generales'!$B$12*(1+'3- Datos generales'!$B$11)^(V$3-'3- Datos generales'!$B$4)),0)),0)</f>
        <v>0</v>
      </c>
      <c r="W105" s="21">
        <f>IF('4-Registro de activos'!$AY105="Nueva Construccion",IF($P105&gt;0,0,ROUNDUP(('4-Registro de activos'!$G105*'3- Datos generales'!$B$12*(1+'3- Datos generales'!$B$11)^(W$3-'3- Datos generales'!$B$4)),0)),0)</f>
        <v>0</v>
      </c>
      <c r="X105" s="21">
        <f>IF('4-Registro de activos'!$AY105="Nueva Construccion",IF($P105&gt;0,0,ROUNDUP(('4-Registro de activos'!$G105*'3- Datos generales'!$B$12*(1+'3- Datos generales'!$B$11)^(X$3-'3- Datos generales'!$B$4)),0)),0)</f>
        <v>0</v>
      </c>
      <c r="Y105" s="21">
        <f>IF('4-Registro de activos'!$AY105="Nueva Construccion",IF($P105&gt;0,0,ROUNDUP(('4-Registro de activos'!$G105*'3- Datos generales'!$B$12*(1+'3- Datos generales'!$B$11)^(Y$3-'3- Datos generales'!$B$4)),0)),0)</f>
        <v>0</v>
      </c>
      <c r="Z105" s="159">
        <f>IF('4-Registro de activos'!$AY105="Nueva Construccion",IF($P105&gt;0,0,ROUNDUP(('4-Registro de activos'!$G105*'3- Datos generales'!$B$12*(1+'3- Datos generales'!$B$11)^(Z$3-'3- Datos generales'!$B$4)),0)),0)</f>
        <v>0</v>
      </c>
      <c r="AA105" s="22">
        <f>IF('4-Registro de activos'!$AV105&lt;=(AA$3-'3- Datos generales'!$B$4),ROUNDUP(('4-Registro de activos'!$G105*'3- Datos generales'!$B$12*(1+'3- Datos generales'!$B$11)^(AA$3-'3- Datos generales'!$B$4)),0),0)</f>
        <v>0</v>
      </c>
      <c r="AB105" s="21">
        <f>IF('4-Registro de activos'!$AV105=(AB$3-'3- Datos generales'!$B$4),ROUNDUP(('4-Registro de activos'!$G105*'3- Datos generales'!$B$12*(1+'3- Datos generales'!$B$11)^(AB$3-'3- Datos generales'!$B$4)),0),0)</f>
        <v>0</v>
      </c>
      <c r="AC105" s="21">
        <f>IF('4-Registro de activos'!$AV105=(AC$3-'3- Datos generales'!$B$4),ROUNDUP(('4-Registro de activos'!$G105*'3- Datos generales'!$B$12*(1+'3- Datos generales'!$B$11)^(AC$3-'3- Datos generales'!$B$4)),0),0)</f>
        <v>0</v>
      </c>
      <c r="AD105" s="21">
        <f>IF('4-Registro de activos'!$AV105=(AD$3-'3- Datos generales'!$B$4),ROUNDUP(('4-Registro de activos'!$G105*'3- Datos generales'!$B$12*(1+'3- Datos generales'!$B$11)^(AD$3-'3- Datos generales'!$B$4)),0),0)</f>
        <v>0</v>
      </c>
      <c r="AE105" s="21">
        <f>IF('4-Registro de activos'!$AV105=(AE$3-'3- Datos generales'!$B$4),ROUNDUP(('4-Registro de activos'!$G105*'3- Datos generales'!$B$12*(1+'3- Datos generales'!$B$11)^(AE$3-'3- Datos generales'!$B$4)),0),0)</f>
        <v>0</v>
      </c>
      <c r="AF105" s="21">
        <f>IF('4-Registro de activos'!$AV105=(AF$3-'3- Datos generales'!$B$4),ROUNDUP(('4-Registro de activos'!$G105*'3- Datos generales'!$B$12*(1+'3- Datos generales'!$B$11)^(AF$3-'3- Datos generales'!$B$4)),0),0)</f>
        <v>0</v>
      </c>
      <c r="AG105" s="21">
        <f>IF('4-Registro de activos'!$AV105=(AG$3-'3- Datos generales'!$B$4),ROUNDUP(('4-Registro de activos'!$G105*'3- Datos generales'!$B$12*(1+'3- Datos generales'!$B$11)^(AG$3-'3- Datos generales'!$B$4)),0),0)</f>
        <v>0</v>
      </c>
      <c r="AH105" s="21">
        <f>IF('4-Registro de activos'!$AV105=(AH$3-'3- Datos generales'!$B$4),ROUNDUP(('4-Registro de activos'!$G105*'3- Datos generales'!$B$12*(1+'3- Datos generales'!$B$11)^(AH$3-'3- Datos generales'!$B$4)),0),0)</f>
        <v>0</v>
      </c>
      <c r="AI105" s="21">
        <f>IF('4-Registro de activos'!$AV105=(AI$3-'3- Datos generales'!$B$4),ROUNDUP(('4-Registro de activos'!$G105*'3- Datos generales'!$B$12*(1+'3- Datos generales'!$B$11)^(AI$3-'3- Datos generales'!$B$4)),0),0)</f>
        <v>0</v>
      </c>
      <c r="AJ105" s="21">
        <f>IF('4-Registro de activos'!$AV105=(AJ$3-'3- Datos generales'!$B$4),ROUNDUP(('4-Registro de activos'!$G105*'3- Datos generales'!$B$12*(1+'3- Datos generales'!$B$11)^(AJ$3-'3- Datos generales'!$B$4)),0),0)</f>
        <v>0</v>
      </c>
      <c r="AK105" s="159">
        <f>IF('4-Registro de activos'!$AV105=(AK$3-'3- Datos generales'!$B$4),ROUNDUP(('4-Registro de activos'!$G105*'3- Datos generales'!$B$12*(1+'3- Datos generales'!$B$11)^(AK$3-'3- Datos generales'!$B$4)),0),0)</f>
        <v>0</v>
      </c>
      <c r="AL105" s="22">
        <f>IF('4-Registro de activos'!$AV105&lt;=(AL$3-'3- Datos generales'!$B$4),ROUNDUP((('4-Registro de activos'!$H105*'3- Datos generales'!$B$12)*((1+'3- Datos generales'!$B$11)^(AL$3-'3- Datos generales'!$B$4+'8 -Datos de referencia'!$B$25))),0),0)</f>
        <v>0</v>
      </c>
      <c r="AM105" s="21">
        <f>IF('4-Registro de activos'!$AV105=(AM$3-'3- Datos generales'!$B$4),ROUNDUP((('4-Registro de activos'!$H105*'3- Datos generales'!$B$12)*((1+'3- Datos generales'!$B$11)^(AM$3-'3- Datos generales'!$B$4+'8 -Datos de referencia'!$B$25))),0),0)</f>
        <v>0</v>
      </c>
      <c r="AN105" s="21">
        <f>IF('4-Registro de activos'!$AV105=(AN$3-'3- Datos generales'!$B$4),ROUNDUP((('4-Registro de activos'!$H105*'3- Datos generales'!$B$12)*((1+'3- Datos generales'!$B$11)^(AN$3-'3- Datos generales'!$B$4+'8 -Datos de referencia'!$B$25))),0),0)</f>
        <v>0</v>
      </c>
      <c r="AO105" s="21">
        <f>IF('4-Registro de activos'!$AV105=(AO$3-'3- Datos generales'!$B$4),ROUNDUP((('4-Registro de activos'!$H105*'3- Datos generales'!$B$12)*((1+'3- Datos generales'!$B$11)^(AO$3-'3- Datos generales'!$B$4+'8 -Datos de referencia'!$B$25))),0),0)</f>
        <v>0</v>
      </c>
      <c r="AP105" s="21">
        <f>IF('4-Registro de activos'!$AV105=(AP$3-'3- Datos generales'!$B$4),ROUNDUP((('4-Registro de activos'!$H105*'3- Datos generales'!$B$12)*((1+'3- Datos generales'!$B$11)^(AP$3-'3- Datos generales'!$B$4+'8 -Datos de referencia'!$B$25))),0),0)</f>
        <v>0</v>
      </c>
      <c r="AQ105" s="21">
        <f>IF('4-Registro de activos'!$AV105=(AQ$3-'3- Datos generales'!$B$4),ROUNDUP((('4-Registro de activos'!$H105*'3- Datos generales'!$B$12)*((1+'3- Datos generales'!$B$11)^(AQ$3-'3- Datos generales'!$B$4+'8 -Datos de referencia'!$B$25))),0),0)</f>
        <v>0</v>
      </c>
      <c r="AR105" s="21">
        <f>IF('4-Registro de activos'!$AV105=(AR$3-'3- Datos generales'!$B$4),ROUNDUP((('4-Registro de activos'!$H105*'3- Datos generales'!$B$12)*((1+'3- Datos generales'!$B$11)^(AR$3-'3- Datos generales'!$B$4+'8 -Datos de referencia'!$B$25))),0),0)</f>
        <v>0</v>
      </c>
      <c r="AS105" s="21">
        <f>IF('4-Registro de activos'!$AV105=(AS$3-'3- Datos generales'!$B$4),ROUNDUP((('4-Registro de activos'!$H105*'3- Datos generales'!$B$12)*((1+'3- Datos generales'!$B$11)^(AS$3-'3- Datos generales'!$B$4+'8 -Datos de referencia'!$B$25))),0),0)</f>
        <v>0</v>
      </c>
      <c r="AT105" s="21">
        <f>IF('4-Registro de activos'!$AV105=(AT$3-'3- Datos generales'!$B$4),ROUNDUP((('4-Registro de activos'!$H105*'3- Datos generales'!$B$12)*((1+'3- Datos generales'!$B$11)^(AT$3-'3- Datos generales'!$B$4+'8 -Datos de referencia'!$B$25))),0),0)</f>
        <v>0</v>
      </c>
      <c r="AU105" s="21">
        <f>IF('4-Registro de activos'!$AV105=(AU$3-'3- Datos generales'!$B$4),ROUNDUP((('4-Registro de activos'!$H105*'3- Datos generales'!$B$12)*((1+'3- Datos generales'!$B$11)^(AU$3-'3- Datos generales'!$B$4+'8 -Datos de referencia'!$B$25))),0),0)</f>
        <v>0</v>
      </c>
      <c r="AV105" s="159">
        <f>IF('4-Registro de activos'!$AV105=(AV$3-'3- Datos generales'!$B$4),ROUNDUP((('4-Registro de activos'!$H105*'3- Datos generales'!$B$12)*((1+'3- Datos generales'!$B$11)^(AV$3-'3- Datos generales'!$B$4+'8 -Datos de referencia'!$B$25))),0),0)</f>
        <v>0</v>
      </c>
      <c r="AW105" s="23">
        <f>IF(P105&gt;0,($M105*(1+'3- Datos generales'!$B$5)^('5-Proyección inversiones'!AW$3-'3- Datos generales'!$B$4))*(P105*((1+'3- Datos generales'!$B$11)^(AW$3-'3- Datos generales'!$B$4+'8 -Datos de referencia'!$B$25))),0)</f>
        <v>0</v>
      </c>
      <c r="AX105" s="20">
        <f>IF(Q105&gt;0,($M105*(1+'3- Datos generales'!$B$5)^(AX$3-'3- Datos generales'!$B$4))*(Q105*((1+'3- Datos generales'!$B$11)^('5-Proyección inversiones'!AX$3-'3- Datos generales'!$B$4+'8 -Datos de referencia'!$B$25))),0)</f>
        <v>0</v>
      </c>
      <c r="AY105" s="20">
        <f>IF(R105&gt;0,($M105*(1+'3- Datos generales'!$B$5)^(AY$3-'3- Datos generales'!$B$4))*(R105*((1+'3- Datos generales'!$B$11)^('5-Proyección inversiones'!AY$3-'3- Datos generales'!$B$4+'8 -Datos de referencia'!$B$25))),0)</f>
        <v>0</v>
      </c>
      <c r="AZ105" s="20">
        <f>IF(S105&gt;0,($M105*(1+'3- Datos generales'!$B$5)^(AZ$3-'3- Datos generales'!$B$4))*(S105*((1+'3- Datos generales'!$B$11)^('5-Proyección inversiones'!AZ$3-'3- Datos generales'!$B$4+'8 -Datos de referencia'!$B$25))),0)</f>
        <v>0</v>
      </c>
      <c r="BA105" s="20">
        <f>IF(T105&gt;0,($M105*(1+'3- Datos generales'!$B$5)^(BA$3-'3- Datos generales'!$B$4))*(T105*((1+'3- Datos generales'!$B$11)^('5-Proyección inversiones'!BA$3-'3- Datos generales'!$B$4+'8 -Datos de referencia'!$B$25))),0)</f>
        <v>0</v>
      </c>
      <c r="BB105" s="20">
        <f>IF(U105&gt;0,($M105*(1+'3- Datos generales'!$B$5)^(BB$3-'3- Datos generales'!$B$4))*(U105*((1+'3- Datos generales'!$B$11)^('5-Proyección inversiones'!BB$3-'3- Datos generales'!$B$4+'8 -Datos de referencia'!$B$25))),0)</f>
        <v>0</v>
      </c>
      <c r="BC105" s="20">
        <f>IF(V105&gt;0,($M105*(1+'3- Datos generales'!$B$5)^(BC$3-'3- Datos generales'!$B$4))*(V105*((1+'3- Datos generales'!$B$11)^('5-Proyección inversiones'!BC$3-'3- Datos generales'!$B$4+'8 -Datos de referencia'!$B$25))),0)</f>
        <v>0</v>
      </c>
      <c r="BD105" s="20">
        <f>IF(W105&gt;0,($M105*(1+'3- Datos generales'!$B$5)^(BD$3-'3- Datos generales'!$B$4))*(W105*((1+'3- Datos generales'!$B$11)^('5-Proyección inversiones'!BD$3-'3- Datos generales'!$B$4+'8 -Datos de referencia'!$B$25))),0)</f>
        <v>0</v>
      </c>
      <c r="BE105" s="20">
        <f>IF(X105&gt;0,($M105*(1+'3- Datos generales'!$B$5)^(BE$3-'3- Datos generales'!$B$4))*(X105*((1+'3- Datos generales'!$B$11)^('5-Proyección inversiones'!BE$3-'3- Datos generales'!$B$4+'8 -Datos de referencia'!$B$25))),0)</f>
        <v>0</v>
      </c>
      <c r="BF105" s="20">
        <f>IF(Y105&gt;0,($M105*(1+'3- Datos generales'!$B$5)^(BF$3-'3- Datos generales'!$B$4))*(Y105*((1+'3- Datos generales'!$B$11)^('5-Proyección inversiones'!BF$3-'3- Datos generales'!$B$4+'8 -Datos de referencia'!$B$25))),0)</f>
        <v>0</v>
      </c>
      <c r="BG105" s="155">
        <f>IF(Z105&gt;0,($M105*(1+'3- Datos generales'!$B$5)^(BG$3-'3- Datos generales'!$B$4))*(Z105*((1+'3- Datos generales'!$B$11)^('5-Proyección inversiones'!BG$3-'3- Datos generales'!$B$4+'8 -Datos de referencia'!$B$25))),0)</f>
        <v>0</v>
      </c>
      <c r="BH105" s="23">
        <f>IF(AA105&gt;0,($N105*(1+'3- Datos generales'!$B$5)^(BH$3-'3- Datos generales'!$B$4))*(AA105*((1+'3- Datos generales'!$B$11)^('5-Proyección inversiones'!BH$3-'3- Datos generales'!$B$4+'8 -Datos de referencia'!$B$25))),0)</f>
        <v>0</v>
      </c>
      <c r="BI105" s="20">
        <f>IF(AB105&gt;0,$N105*((1+'3- Datos generales'!$B$5)^(BI$3-'3- Datos generales'!$B$4))*(AB105*((1+'3- Datos generales'!$B$11)^('5-Proyección inversiones'!BI$3-'3- Datos generales'!$B$4+'8 -Datos de referencia'!$B$25))),0)</f>
        <v>0</v>
      </c>
      <c r="BJ105" s="20">
        <f>IF(AC105&gt;0,$N105*((1+'3- Datos generales'!$B$5)^(BJ$3-'3- Datos generales'!$B$4))*(AC105*((1+'3- Datos generales'!$B$11)^('5-Proyección inversiones'!BJ$3-'3- Datos generales'!$B$4+'8 -Datos de referencia'!$B$25))),0)</f>
        <v>0</v>
      </c>
      <c r="BK105" s="20">
        <f>IF(AD105&gt;0,$N105*((1+'3- Datos generales'!$B$5)^(BK$3-'3- Datos generales'!$B$4))*(AD105*((1+'3- Datos generales'!$B$11)^('5-Proyección inversiones'!BK$3-'3- Datos generales'!$B$4+'8 -Datos de referencia'!$B$25))),0)</f>
        <v>0</v>
      </c>
      <c r="BL105" s="20">
        <f>IF(AE105&gt;0,$N105*((1+'3- Datos generales'!$B$5)^(BL$3-'3- Datos generales'!$B$4))*(AE105*((1+'3- Datos generales'!$B$11)^('5-Proyección inversiones'!BL$3-'3- Datos generales'!$B$4+'8 -Datos de referencia'!$B$25))),0)</f>
        <v>0</v>
      </c>
      <c r="BM105" s="20">
        <f>IF(AF105&gt;0,$N105*((1+'3- Datos generales'!$B$5)^(BM$3-'3- Datos generales'!$B$4))*(AF105*((1+'3- Datos generales'!$B$11)^('5-Proyección inversiones'!BM$3-'3- Datos generales'!$B$4+'8 -Datos de referencia'!$B$25))),0)</f>
        <v>0</v>
      </c>
      <c r="BN105" s="20">
        <f>IF(AG105&gt;0,$N105*((1+'3- Datos generales'!$B$5)^(BN$3-'3- Datos generales'!$B$4))*(AG105*((1+'3- Datos generales'!$B$11)^('5-Proyección inversiones'!BN$3-'3- Datos generales'!$B$4+'8 -Datos de referencia'!$B$25))),0)</f>
        <v>0</v>
      </c>
      <c r="BO105" s="20">
        <f>IF(AH105&gt;0,$N105*((1+'3- Datos generales'!$B$5)^(BO$3-'3- Datos generales'!$B$4))*(AH105*((1+'3- Datos generales'!$B$11)^('5-Proyección inversiones'!BO$3-'3- Datos generales'!$B$4+'8 -Datos de referencia'!$B$25))),0)</f>
        <v>0</v>
      </c>
      <c r="BP105" s="20">
        <f>IF(AI105&gt;0,$N105*((1+'3- Datos generales'!$B$5)^(BP$3-'3- Datos generales'!$B$4))*(AI105*((1+'3- Datos generales'!$B$11)^('5-Proyección inversiones'!BP$3-'3- Datos generales'!$B$4+'8 -Datos de referencia'!$B$25))),0)</f>
        <v>0</v>
      </c>
      <c r="BQ105" s="20">
        <f>IF(AJ105&gt;0,$N105*((1+'3- Datos generales'!$B$5)^(BQ$3-'3- Datos generales'!$B$4))*(AJ105*((1+'3- Datos generales'!$B$11)^('5-Proyección inversiones'!BQ$3-'3- Datos generales'!$B$4+'8 -Datos de referencia'!$B$25))),0)</f>
        <v>0</v>
      </c>
      <c r="BR105" s="155">
        <f>IF(AK105&gt;0,$N105*((1+'3- Datos generales'!$B$5)^(BR$3-'3- Datos generales'!$B$4))*(AK105*((1+'3- Datos generales'!$B$11)^('5-Proyección inversiones'!BR$3-'3- Datos generales'!$B$4+'8 -Datos de referencia'!$B$25))),0)</f>
        <v>0</v>
      </c>
      <c r="BS105" s="23">
        <f>IF(AL105&gt;0,AL105*($O105*(1+'3- Datos generales'!$B$5)^(BH$3-'3- Datos generales'!$B$4)),0)</f>
        <v>0</v>
      </c>
      <c r="BT105" s="20">
        <f>IF(AM105&gt;0,AM105*($O105*(1+'3- Datos generales'!$B$5)^(BT$3-'3- Datos generales'!$B$4)),0)</f>
        <v>0</v>
      </c>
      <c r="BU105" s="20">
        <f>IF(AN105&gt;0,AN105*($O105*(1+'3- Datos generales'!$B$5)^(BU$3-'3- Datos generales'!$B$4)),0)</f>
        <v>0</v>
      </c>
      <c r="BV105" s="20">
        <f>IF(AO105&gt;0,AO105*($O105*(1+'3- Datos generales'!$B$5)^(BV$3-'3- Datos generales'!$B$4)),0)</f>
        <v>0</v>
      </c>
      <c r="BW105" s="20">
        <f>IF(AP105&gt;0,AP105*($O105*(1+'3- Datos generales'!$B$5)^(BW$3-'3- Datos generales'!$B$4)),0)</f>
        <v>0</v>
      </c>
      <c r="BX105" s="20">
        <f>IF(AQ105&gt;0,AQ105*($O105*(1+'3- Datos generales'!$B$5)^(BX$3-'3- Datos generales'!$B$4)),0)</f>
        <v>0</v>
      </c>
      <c r="BY105" s="20">
        <f>IF(AR105&gt;0,AR105*($O105*(1+'3- Datos generales'!$B$5)^(BY$3-'3- Datos generales'!$B$4)),0)</f>
        <v>0</v>
      </c>
      <c r="BZ105" s="20">
        <f>IF(AS105&gt;0,AS105*($O105*(1+'3- Datos generales'!$B$5)^(BZ$3-'3- Datos generales'!$B$4)),0)</f>
        <v>0</v>
      </c>
      <c r="CA105" s="20">
        <f>IF(AT105&gt;0,AT105*($O105*(1+'3- Datos generales'!$B$5)^(CA$3-'3- Datos generales'!$B$4)),0)</f>
        <v>0</v>
      </c>
      <c r="CB105" s="20">
        <f>IF(AU105&gt;0,AU105*($O105*(1+'3- Datos generales'!$B$5)^(CB$3-'3- Datos generales'!$B$4)),0)</f>
        <v>0</v>
      </c>
      <c r="CC105" s="155">
        <f>IF(AV105&gt;0,AV105*($O105*(1+'3- Datos generales'!$B$5)^(CC$3-'3- Datos generales'!$B$4)),0)</f>
        <v>0</v>
      </c>
    </row>
    <row r="106" spans="1:81" x14ac:dyDescent="0.25">
      <c r="A106" s="38"/>
      <c r="B106" s="14"/>
      <c r="C106" s="14">
        <f>'4-Registro de activos'!C106</f>
        <v>0</v>
      </c>
      <c r="D106" s="14">
        <f>'4-Registro de activos'!D106</f>
        <v>0</v>
      </c>
      <c r="E106" s="14">
        <f>'4-Registro de activos'!E106</f>
        <v>0</v>
      </c>
      <c r="F106" s="14">
        <f>'4-Registro de activos'!F106</f>
        <v>0</v>
      </c>
      <c r="G106" s="14">
        <f>'4-Registro de activos'!G106</f>
        <v>0</v>
      </c>
      <c r="H106" s="26">
        <f>'4-Registro de activos'!H106</f>
        <v>0</v>
      </c>
      <c r="I106" s="15" t="str">
        <f>'4-Registro de activos'!AV106</f>
        <v>n/a</v>
      </c>
      <c r="J106" s="14" t="str">
        <f>'4-Registro de activos'!AW106</f>
        <v>Bajo Riesgo</v>
      </c>
      <c r="K106" s="14" t="str">
        <f>'4-Registro de activos'!AX106</f>
        <v>n/a</v>
      </c>
      <c r="L106" s="14" t="str">
        <f>'4-Registro de activos'!AY106</f>
        <v>n/a</v>
      </c>
      <c r="M106" s="66">
        <f>IF('4-Registro de activos'!K106="Sistema no mejorado",AVERAGE('3- Datos generales'!$D$20:$D$21),0)</f>
        <v>0</v>
      </c>
      <c r="N106" s="20" t="str">
        <f>IF('4-Registro de activos'!K106="Sistema no mejorado",0,IF('4-Registro de activos'!I106="sin dato","n/a",IF('4-Registro de activos'!I106="otro","n/a",VLOOKUP('4-Registro de activos'!I106,'3- Datos generales'!$A$23:$D$24,4,0))))</f>
        <v>n/a</v>
      </c>
      <c r="O106" s="155" t="str">
        <f>IF('4-Registro de activos'!K106="Sistema no mejorado",0,IF('4-Registro de activos'!I106="sin dato","n/a",IF('4-Registro de activos'!I106="otro","n/a",VLOOKUP('4-Registro de activos'!I106,'3- Datos generales'!$A$26:$D$27,4,0))))</f>
        <v>n/a</v>
      </c>
      <c r="P106" s="22">
        <f>IF('4-Registro de activos'!$AY106="Nueva Construccion",ROUNDUP(('4-Registro de activos'!$G106*'3- Datos generales'!$B$12*(1+'3- Datos generales'!$B$11)^(P$3-'3- Datos generales'!$B$4)),0),0)</f>
        <v>0</v>
      </c>
      <c r="Q106" s="21">
        <f>IF('4-Registro de activos'!$AY106="Nueva Construccion",IF($P106&gt;0,0,ROUNDUP(('4-Registro de activos'!$G106*'3- Datos generales'!$B$12*(1+'3- Datos generales'!$B$11)^(Q$3-'3- Datos generales'!$B$4)),0)),0)</f>
        <v>0</v>
      </c>
      <c r="R106" s="21">
        <f>IF('4-Registro de activos'!$AY106="Nueva Construccion",IF($P106&gt;0,0,ROUNDUP(('4-Registro de activos'!$G106*'3- Datos generales'!$B$12*(1+'3- Datos generales'!$B$11)^(R$3-'3- Datos generales'!$B$4)),0)),0)</f>
        <v>0</v>
      </c>
      <c r="S106" s="21">
        <f>IF('4-Registro de activos'!$AY106="Nueva Construccion",IF($P106&gt;0,0,ROUNDUP(('4-Registro de activos'!$G106*'3- Datos generales'!$B$12*(1+'3- Datos generales'!$B$11)^(S$3-'3- Datos generales'!$B$4)),0)),0)</f>
        <v>0</v>
      </c>
      <c r="T106" s="21">
        <f>IF('4-Registro de activos'!$AY106="Nueva Construccion",IF($P106&gt;0,0,ROUNDUP(('4-Registro de activos'!$G106*'3- Datos generales'!$B$12*(1+'3- Datos generales'!$B$11)^(T$3-'3- Datos generales'!$B$4)),0)),0)</f>
        <v>0</v>
      </c>
      <c r="U106" s="21">
        <f>IF('4-Registro de activos'!$AY106="Nueva Construccion",IF($P106&gt;0,0,ROUNDUP(('4-Registro de activos'!$G106*'3- Datos generales'!$B$12*(1+'3- Datos generales'!$B$11)^(U$3-'3- Datos generales'!$B$4)),0)),0)</f>
        <v>0</v>
      </c>
      <c r="V106" s="21">
        <f>IF('4-Registro de activos'!$AY106="Nueva Construccion",IF($P106&gt;0,0,ROUNDUP(('4-Registro de activos'!$G106*'3- Datos generales'!$B$12*(1+'3- Datos generales'!$B$11)^(V$3-'3- Datos generales'!$B$4)),0)),0)</f>
        <v>0</v>
      </c>
      <c r="W106" s="21">
        <f>IF('4-Registro de activos'!$AY106="Nueva Construccion",IF($P106&gt;0,0,ROUNDUP(('4-Registro de activos'!$G106*'3- Datos generales'!$B$12*(1+'3- Datos generales'!$B$11)^(W$3-'3- Datos generales'!$B$4)),0)),0)</f>
        <v>0</v>
      </c>
      <c r="X106" s="21">
        <f>IF('4-Registro de activos'!$AY106="Nueva Construccion",IF($P106&gt;0,0,ROUNDUP(('4-Registro de activos'!$G106*'3- Datos generales'!$B$12*(1+'3- Datos generales'!$B$11)^(X$3-'3- Datos generales'!$B$4)),0)),0)</f>
        <v>0</v>
      </c>
      <c r="Y106" s="21">
        <f>IF('4-Registro de activos'!$AY106="Nueva Construccion",IF($P106&gt;0,0,ROUNDUP(('4-Registro de activos'!$G106*'3- Datos generales'!$B$12*(1+'3- Datos generales'!$B$11)^(Y$3-'3- Datos generales'!$B$4)),0)),0)</f>
        <v>0</v>
      </c>
      <c r="Z106" s="159">
        <f>IF('4-Registro de activos'!$AY106="Nueva Construccion",IF($P106&gt;0,0,ROUNDUP(('4-Registro de activos'!$G106*'3- Datos generales'!$B$12*(1+'3- Datos generales'!$B$11)^(Z$3-'3- Datos generales'!$B$4)),0)),0)</f>
        <v>0</v>
      </c>
      <c r="AA106" s="22">
        <f>IF('4-Registro de activos'!$AV106&lt;=(AA$3-'3- Datos generales'!$B$4),ROUNDUP(('4-Registro de activos'!$G106*'3- Datos generales'!$B$12*(1+'3- Datos generales'!$B$11)^(AA$3-'3- Datos generales'!$B$4)),0),0)</f>
        <v>0</v>
      </c>
      <c r="AB106" s="21">
        <f>IF('4-Registro de activos'!$AV106=(AB$3-'3- Datos generales'!$B$4),ROUNDUP(('4-Registro de activos'!$G106*'3- Datos generales'!$B$12*(1+'3- Datos generales'!$B$11)^(AB$3-'3- Datos generales'!$B$4)),0),0)</f>
        <v>0</v>
      </c>
      <c r="AC106" s="21">
        <f>IF('4-Registro de activos'!$AV106=(AC$3-'3- Datos generales'!$B$4),ROUNDUP(('4-Registro de activos'!$G106*'3- Datos generales'!$B$12*(1+'3- Datos generales'!$B$11)^(AC$3-'3- Datos generales'!$B$4)),0),0)</f>
        <v>0</v>
      </c>
      <c r="AD106" s="21">
        <f>IF('4-Registro de activos'!$AV106=(AD$3-'3- Datos generales'!$B$4),ROUNDUP(('4-Registro de activos'!$G106*'3- Datos generales'!$B$12*(1+'3- Datos generales'!$B$11)^(AD$3-'3- Datos generales'!$B$4)),0),0)</f>
        <v>0</v>
      </c>
      <c r="AE106" s="21">
        <f>IF('4-Registro de activos'!$AV106=(AE$3-'3- Datos generales'!$B$4),ROUNDUP(('4-Registro de activos'!$G106*'3- Datos generales'!$B$12*(1+'3- Datos generales'!$B$11)^(AE$3-'3- Datos generales'!$B$4)),0),0)</f>
        <v>0</v>
      </c>
      <c r="AF106" s="21">
        <f>IF('4-Registro de activos'!$AV106=(AF$3-'3- Datos generales'!$B$4),ROUNDUP(('4-Registro de activos'!$G106*'3- Datos generales'!$B$12*(1+'3- Datos generales'!$B$11)^(AF$3-'3- Datos generales'!$B$4)),0),0)</f>
        <v>0</v>
      </c>
      <c r="AG106" s="21">
        <f>IF('4-Registro de activos'!$AV106=(AG$3-'3- Datos generales'!$B$4),ROUNDUP(('4-Registro de activos'!$G106*'3- Datos generales'!$B$12*(1+'3- Datos generales'!$B$11)^(AG$3-'3- Datos generales'!$B$4)),0),0)</f>
        <v>0</v>
      </c>
      <c r="AH106" s="21">
        <f>IF('4-Registro de activos'!$AV106=(AH$3-'3- Datos generales'!$B$4),ROUNDUP(('4-Registro de activos'!$G106*'3- Datos generales'!$B$12*(1+'3- Datos generales'!$B$11)^(AH$3-'3- Datos generales'!$B$4)),0),0)</f>
        <v>0</v>
      </c>
      <c r="AI106" s="21">
        <f>IF('4-Registro de activos'!$AV106=(AI$3-'3- Datos generales'!$B$4),ROUNDUP(('4-Registro de activos'!$G106*'3- Datos generales'!$B$12*(1+'3- Datos generales'!$B$11)^(AI$3-'3- Datos generales'!$B$4)),0),0)</f>
        <v>0</v>
      </c>
      <c r="AJ106" s="21">
        <f>IF('4-Registro de activos'!$AV106=(AJ$3-'3- Datos generales'!$B$4),ROUNDUP(('4-Registro de activos'!$G106*'3- Datos generales'!$B$12*(1+'3- Datos generales'!$B$11)^(AJ$3-'3- Datos generales'!$B$4)),0),0)</f>
        <v>0</v>
      </c>
      <c r="AK106" s="159">
        <f>IF('4-Registro de activos'!$AV106=(AK$3-'3- Datos generales'!$B$4),ROUNDUP(('4-Registro de activos'!$G106*'3- Datos generales'!$B$12*(1+'3- Datos generales'!$B$11)^(AK$3-'3- Datos generales'!$B$4)),0),0)</f>
        <v>0</v>
      </c>
      <c r="AL106" s="22">
        <f>IF('4-Registro de activos'!$AV106&lt;=(AL$3-'3- Datos generales'!$B$4),ROUNDUP((('4-Registro de activos'!$H106*'3- Datos generales'!$B$12)*((1+'3- Datos generales'!$B$11)^(AL$3-'3- Datos generales'!$B$4+'8 -Datos de referencia'!$B$25))),0),0)</f>
        <v>0</v>
      </c>
      <c r="AM106" s="21">
        <f>IF('4-Registro de activos'!$AV106=(AM$3-'3- Datos generales'!$B$4),ROUNDUP((('4-Registro de activos'!$H106*'3- Datos generales'!$B$12)*((1+'3- Datos generales'!$B$11)^(AM$3-'3- Datos generales'!$B$4+'8 -Datos de referencia'!$B$25))),0),0)</f>
        <v>0</v>
      </c>
      <c r="AN106" s="21">
        <f>IF('4-Registro de activos'!$AV106=(AN$3-'3- Datos generales'!$B$4),ROUNDUP((('4-Registro de activos'!$H106*'3- Datos generales'!$B$12)*((1+'3- Datos generales'!$B$11)^(AN$3-'3- Datos generales'!$B$4+'8 -Datos de referencia'!$B$25))),0),0)</f>
        <v>0</v>
      </c>
      <c r="AO106" s="21">
        <f>IF('4-Registro de activos'!$AV106=(AO$3-'3- Datos generales'!$B$4),ROUNDUP((('4-Registro de activos'!$H106*'3- Datos generales'!$B$12)*((1+'3- Datos generales'!$B$11)^(AO$3-'3- Datos generales'!$B$4+'8 -Datos de referencia'!$B$25))),0),0)</f>
        <v>0</v>
      </c>
      <c r="AP106" s="21">
        <f>IF('4-Registro de activos'!$AV106=(AP$3-'3- Datos generales'!$B$4),ROUNDUP((('4-Registro de activos'!$H106*'3- Datos generales'!$B$12)*((1+'3- Datos generales'!$B$11)^(AP$3-'3- Datos generales'!$B$4+'8 -Datos de referencia'!$B$25))),0),0)</f>
        <v>0</v>
      </c>
      <c r="AQ106" s="21">
        <f>IF('4-Registro de activos'!$AV106=(AQ$3-'3- Datos generales'!$B$4),ROUNDUP((('4-Registro de activos'!$H106*'3- Datos generales'!$B$12)*((1+'3- Datos generales'!$B$11)^(AQ$3-'3- Datos generales'!$B$4+'8 -Datos de referencia'!$B$25))),0),0)</f>
        <v>0</v>
      </c>
      <c r="AR106" s="21">
        <f>IF('4-Registro de activos'!$AV106=(AR$3-'3- Datos generales'!$B$4),ROUNDUP((('4-Registro de activos'!$H106*'3- Datos generales'!$B$12)*((1+'3- Datos generales'!$B$11)^(AR$3-'3- Datos generales'!$B$4+'8 -Datos de referencia'!$B$25))),0),0)</f>
        <v>0</v>
      </c>
      <c r="AS106" s="21">
        <f>IF('4-Registro de activos'!$AV106=(AS$3-'3- Datos generales'!$B$4),ROUNDUP((('4-Registro de activos'!$H106*'3- Datos generales'!$B$12)*((1+'3- Datos generales'!$B$11)^(AS$3-'3- Datos generales'!$B$4+'8 -Datos de referencia'!$B$25))),0),0)</f>
        <v>0</v>
      </c>
      <c r="AT106" s="21">
        <f>IF('4-Registro de activos'!$AV106=(AT$3-'3- Datos generales'!$B$4),ROUNDUP((('4-Registro de activos'!$H106*'3- Datos generales'!$B$12)*((1+'3- Datos generales'!$B$11)^(AT$3-'3- Datos generales'!$B$4+'8 -Datos de referencia'!$B$25))),0),0)</f>
        <v>0</v>
      </c>
      <c r="AU106" s="21">
        <f>IF('4-Registro de activos'!$AV106=(AU$3-'3- Datos generales'!$B$4),ROUNDUP((('4-Registro de activos'!$H106*'3- Datos generales'!$B$12)*((1+'3- Datos generales'!$B$11)^(AU$3-'3- Datos generales'!$B$4+'8 -Datos de referencia'!$B$25))),0),0)</f>
        <v>0</v>
      </c>
      <c r="AV106" s="159">
        <f>IF('4-Registro de activos'!$AV106=(AV$3-'3- Datos generales'!$B$4),ROUNDUP((('4-Registro de activos'!$H106*'3- Datos generales'!$B$12)*((1+'3- Datos generales'!$B$11)^(AV$3-'3- Datos generales'!$B$4+'8 -Datos de referencia'!$B$25))),0),0)</f>
        <v>0</v>
      </c>
      <c r="AW106" s="23">
        <f>IF(P106&gt;0,($M106*(1+'3- Datos generales'!$B$5)^('5-Proyección inversiones'!AW$3-'3- Datos generales'!$B$4))*(P106*((1+'3- Datos generales'!$B$11)^(AW$3-'3- Datos generales'!$B$4+'8 -Datos de referencia'!$B$25))),0)</f>
        <v>0</v>
      </c>
      <c r="AX106" s="20">
        <f>IF(Q106&gt;0,($M106*(1+'3- Datos generales'!$B$5)^(AX$3-'3- Datos generales'!$B$4))*(Q106*((1+'3- Datos generales'!$B$11)^('5-Proyección inversiones'!AX$3-'3- Datos generales'!$B$4+'8 -Datos de referencia'!$B$25))),0)</f>
        <v>0</v>
      </c>
      <c r="AY106" s="20">
        <f>IF(R106&gt;0,($M106*(1+'3- Datos generales'!$B$5)^(AY$3-'3- Datos generales'!$B$4))*(R106*((1+'3- Datos generales'!$B$11)^('5-Proyección inversiones'!AY$3-'3- Datos generales'!$B$4+'8 -Datos de referencia'!$B$25))),0)</f>
        <v>0</v>
      </c>
      <c r="AZ106" s="20">
        <f>IF(S106&gt;0,($M106*(1+'3- Datos generales'!$B$5)^(AZ$3-'3- Datos generales'!$B$4))*(S106*((1+'3- Datos generales'!$B$11)^('5-Proyección inversiones'!AZ$3-'3- Datos generales'!$B$4+'8 -Datos de referencia'!$B$25))),0)</f>
        <v>0</v>
      </c>
      <c r="BA106" s="20">
        <f>IF(T106&gt;0,($M106*(1+'3- Datos generales'!$B$5)^(BA$3-'3- Datos generales'!$B$4))*(T106*((1+'3- Datos generales'!$B$11)^('5-Proyección inversiones'!BA$3-'3- Datos generales'!$B$4+'8 -Datos de referencia'!$B$25))),0)</f>
        <v>0</v>
      </c>
      <c r="BB106" s="20">
        <f>IF(U106&gt;0,($M106*(1+'3- Datos generales'!$B$5)^(BB$3-'3- Datos generales'!$B$4))*(U106*((1+'3- Datos generales'!$B$11)^('5-Proyección inversiones'!BB$3-'3- Datos generales'!$B$4+'8 -Datos de referencia'!$B$25))),0)</f>
        <v>0</v>
      </c>
      <c r="BC106" s="20">
        <f>IF(V106&gt;0,($M106*(1+'3- Datos generales'!$B$5)^(BC$3-'3- Datos generales'!$B$4))*(V106*((1+'3- Datos generales'!$B$11)^('5-Proyección inversiones'!BC$3-'3- Datos generales'!$B$4+'8 -Datos de referencia'!$B$25))),0)</f>
        <v>0</v>
      </c>
      <c r="BD106" s="20">
        <f>IF(W106&gt;0,($M106*(1+'3- Datos generales'!$B$5)^(BD$3-'3- Datos generales'!$B$4))*(W106*((1+'3- Datos generales'!$B$11)^('5-Proyección inversiones'!BD$3-'3- Datos generales'!$B$4+'8 -Datos de referencia'!$B$25))),0)</f>
        <v>0</v>
      </c>
      <c r="BE106" s="20">
        <f>IF(X106&gt;0,($M106*(1+'3- Datos generales'!$B$5)^(BE$3-'3- Datos generales'!$B$4))*(X106*((1+'3- Datos generales'!$B$11)^('5-Proyección inversiones'!BE$3-'3- Datos generales'!$B$4+'8 -Datos de referencia'!$B$25))),0)</f>
        <v>0</v>
      </c>
      <c r="BF106" s="20">
        <f>IF(Y106&gt;0,($M106*(1+'3- Datos generales'!$B$5)^(BF$3-'3- Datos generales'!$B$4))*(Y106*((1+'3- Datos generales'!$B$11)^('5-Proyección inversiones'!BF$3-'3- Datos generales'!$B$4+'8 -Datos de referencia'!$B$25))),0)</f>
        <v>0</v>
      </c>
      <c r="BG106" s="155">
        <f>IF(Z106&gt;0,($M106*(1+'3- Datos generales'!$B$5)^(BG$3-'3- Datos generales'!$B$4))*(Z106*((1+'3- Datos generales'!$B$11)^('5-Proyección inversiones'!BG$3-'3- Datos generales'!$B$4+'8 -Datos de referencia'!$B$25))),0)</f>
        <v>0</v>
      </c>
      <c r="BH106" s="23">
        <f>IF(AA106&gt;0,($N106*(1+'3- Datos generales'!$B$5)^(BH$3-'3- Datos generales'!$B$4))*(AA106*((1+'3- Datos generales'!$B$11)^('5-Proyección inversiones'!BH$3-'3- Datos generales'!$B$4+'8 -Datos de referencia'!$B$25))),0)</f>
        <v>0</v>
      </c>
      <c r="BI106" s="20">
        <f>IF(AB106&gt;0,$N106*((1+'3- Datos generales'!$B$5)^(BI$3-'3- Datos generales'!$B$4))*(AB106*((1+'3- Datos generales'!$B$11)^('5-Proyección inversiones'!BI$3-'3- Datos generales'!$B$4+'8 -Datos de referencia'!$B$25))),0)</f>
        <v>0</v>
      </c>
      <c r="BJ106" s="20">
        <f>IF(AC106&gt;0,$N106*((1+'3- Datos generales'!$B$5)^(BJ$3-'3- Datos generales'!$B$4))*(AC106*((1+'3- Datos generales'!$B$11)^('5-Proyección inversiones'!BJ$3-'3- Datos generales'!$B$4+'8 -Datos de referencia'!$B$25))),0)</f>
        <v>0</v>
      </c>
      <c r="BK106" s="20">
        <f>IF(AD106&gt;0,$N106*((1+'3- Datos generales'!$B$5)^(BK$3-'3- Datos generales'!$B$4))*(AD106*((1+'3- Datos generales'!$B$11)^('5-Proyección inversiones'!BK$3-'3- Datos generales'!$B$4+'8 -Datos de referencia'!$B$25))),0)</f>
        <v>0</v>
      </c>
      <c r="BL106" s="20">
        <f>IF(AE106&gt;0,$N106*((1+'3- Datos generales'!$B$5)^(BL$3-'3- Datos generales'!$B$4))*(AE106*((1+'3- Datos generales'!$B$11)^('5-Proyección inversiones'!BL$3-'3- Datos generales'!$B$4+'8 -Datos de referencia'!$B$25))),0)</f>
        <v>0</v>
      </c>
      <c r="BM106" s="20">
        <f>IF(AF106&gt;0,$N106*((1+'3- Datos generales'!$B$5)^(BM$3-'3- Datos generales'!$B$4))*(AF106*((1+'3- Datos generales'!$B$11)^('5-Proyección inversiones'!BM$3-'3- Datos generales'!$B$4+'8 -Datos de referencia'!$B$25))),0)</f>
        <v>0</v>
      </c>
      <c r="BN106" s="20">
        <f>IF(AG106&gt;0,$N106*((1+'3- Datos generales'!$B$5)^(BN$3-'3- Datos generales'!$B$4))*(AG106*((1+'3- Datos generales'!$B$11)^('5-Proyección inversiones'!BN$3-'3- Datos generales'!$B$4+'8 -Datos de referencia'!$B$25))),0)</f>
        <v>0</v>
      </c>
      <c r="BO106" s="20">
        <f>IF(AH106&gt;0,$N106*((1+'3- Datos generales'!$B$5)^(BO$3-'3- Datos generales'!$B$4))*(AH106*((1+'3- Datos generales'!$B$11)^('5-Proyección inversiones'!BO$3-'3- Datos generales'!$B$4+'8 -Datos de referencia'!$B$25))),0)</f>
        <v>0</v>
      </c>
      <c r="BP106" s="20">
        <f>IF(AI106&gt;0,$N106*((1+'3- Datos generales'!$B$5)^(BP$3-'3- Datos generales'!$B$4))*(AI106*((1+'3- Datos generales'!$B$11)^('5-Proyección inversiones'!BP$3-'3- Datos generales'!$B$4+'8 -Datos de referencia'!$B$25))),0)</f>
        <v>0</v>
      </c>
      <c r="BQ106" s="20">
        <f>IF(AJ106&gt;0,$N106*((1+'3- Datos generales'!$B$5)^(BQ$3-'3- Datos generales'!$B$4))*(AJ106*((1+'3- Datos generales'!$B$11)^('5-Proyección inversiones'!BQ$3-'3- Datos generales'!$B$4+'8 -Datos de referencia'!$B$25))),0)</f>
        <v>0</v>
      </c>
      <c r="BR106" s="155">
        <f>IF(AK106&gt;0,$N106*((1+'3- Datos generales'!$B$5)^(BR$3-'3- Datos generales'!$B$4))*(AK106*((1+'3- Datos generales'!$B$11)^('5-Proyección inversiones'!BR$3-'3- Datos generales'!$B$4+'8 -Datos de referencia'!$B$25))),0)</f>
        <v>0</v>
      </c>
      <c r="BS106" s="23">
        <f>IF(AL106&gt;0,AL106*($O106*(1+'3- Datos generales'!$B$5)^(BH$3-'3- Datos generales'!$B$4)),0)</f>
        <v>0</v>
      </c>
      <c r="BT106" s="20">
        <f>IF(AM106&gt;0,AM106*($O106*(1+'3- Datos generales'!$B$5)^(BT$3-'3- Datos generales'!$B$4)),0)</f>
        <v>0</v>
      </c>
      <c r="BU106" s="20">
        <f>IF(AN106&gt;0,AN106*($O106*(1+'3- Datos generales'!$B$5)^(BU$3-'3- Datos generales'!$B$4)),0)</f>
        <v>0</v>
      </c>
      <c r="BV106" s="20">
        <f>IF(AO106&gt;0,AO106*($O106*(1+'3- Datos generales'!$B$5)^(BV$3-'3- Datos generales'!$B$4)),0)</f>
        <v>0</v>
      </c>
      <c r="BW106" s="20">
        <f>IF(AP106&gt;0,AP106*($O106*(1+'3- Datos generales'!$B$5)^(BW$3-'3- Datos generales'!$B$4)),0)</f>
        <v>0</v>
      </c>
      <c r="BX106" s="20">
        <f>IF(AQ106&gt;0,AQ106*($O106*(1+'3- Datos generales'!$B$5)^(BX$3-'3- Datos generales'!$B$4)),0)</f>
        <v>0</v>
      </c>
      <c r="BY106" s="20">
        <f>IF(AR106&gt;0,AR106*($O106*(1+'3- Datos generales'!$B$5)^(BY$3-'3- Datos generales'!$B$4)),0)</f>
        <v>0</v>
      </c>
      <c r="BZ106" s="20">
        <f>IF(AS106&gt;0,AS106*($O106*(1+'3- Datos generales'!$B$5)^(BZ$3-'3- Datos generales'!$B$4)),0)</f>
        <v>0</v>
      </c>
      <c r="CA106" s="20">
        <f>IF(AT106&gt;0,AT106*($O106*(1+'3- Datos generales'!$B$5)^(CA$3-'3- Datos generales'!$B$4)),0)</f>
        <v>0</v>
      </c>
      <c r="CB106" s="20">
        <f>IF(AU106&gt;0,AU106*($O106*(1+'3- Datos generales'!$B$5)^(CB$3-'3- Datos generales'!$B$4)),0)</f>
        <v>0</v>
      </c>
      <c r="CC106" s="155">
        <f>IF(AV106&gt;0,AV106*($O106*(1+'3- Datos generales'!$B$5)^(CC$3-'3- Datos generales'!$B$4)),0)</f>
        <v>0</v>
      </c>
    </row>
    <row r="107" spans="1:81" x14ac:dyDescent="0.25">
      <c r="A107" s="38"/>
      <c r="B107" s="14"/>
      <c r="C107" s="14">
        <f>'4-Registro de activos'!C107</f>
        <v>0</v>
      </c>
      <c r="D107" s="14">
        <f>'4-Registro de activos'!D107</f>
        <v>0</v>
      </c>
      <c r="E107" s="14">
        <f>'4-Registro de activos'!E107</f>
        <v>0</v>
      </c>
      <c r="F107" s="14">
        <f>'4-Registro de activos'!F107</f>
        <v>0</v>
      </c>
      <c r="G107" s="14">
        <f>'4-Registro de activos'!G107</f>
        <v>0</v>
      </c>
      <c r="H107" s="26">
        <f>'4-Registro de activos'!H107</f>
        <v>0</v>
      </c>
      <c r="I107" s="15" t="str">
        <f>'4-Registro de activos'!AV107</f>
        <v>n/a</v>
      </c>
      <c r="J107" s="14" t="str">
        <f>'4-Registro de activos'!AW107</f>
        <v>Bajo Riesgo</v>
      </c>
      <c r="K107" s="14" t="str">
        <f>'4-Registro de activos'!AX107</f>
        <v>n/a</v>
      </c>
      <c r="L107" s="14" t="str">
        <f>'4-Registro de activos'!AY107</f>
        <v>n/a</v>
      </c>
      <c r="M107" s="66">
        <f>IF('4-Registro de activos'!K107="Sistema no mejorado",AVERAGE('3- Datos generales'!$D$20:$D$21),0)</f>
        <v>0</v>
      </c>
      <c r="N107" s="20" t="str">
        <f>IF('4-Registro de activos'!K107="Sistema no mejorado",0,IF('4-Registro de activos'!I107="sin dato","n/a",IF('4-Registro de activos'!I107="otro","n/a",VLOOKUP('4-Registro de activos'!I107,'3- Datos generales'!$A$23:$D$24,4,0))))</f>
        <v>n/a</v>
      </c>
      <c r="O107" s="155" t="str">
        <f>IF('4-Registro de activos'!K107="Sistema no mejorado",0,IF('4-Registro de activos'!I107="sin dato","n/a",IF('4-Registro de activos'!I107="otro","n/a",VLOOKUP('4-Registro de activos'!I107,'3- Datos generales'!$A$26:$D$27,4,0))))</f>
        <v>n/a</v>
      </c>
      <c r="P107" s="22">
        <f>IF('4-Registro de activos'!$AY107="Nueva Construccion",ROUNDUP(('4-Registro de activos'!$G107*'3- Datos generales'!$B$12*(1+'3- Datos generales'!$B$11)^(P$3-'3- Datos generales'!$B$4)),0),0)</f>
        <v>0</v>
      </c>
      <c r="Q107" s="21">
        <f>IF('4-Registro de activos'!$AY107="Nueva Construccion",IF($P107&gt;0,0,ROUNDUP(('4-Registro de activos'!$G107*'3- Datos generales'!$B$12*(1+'3- Datos generales'!$B$11)^(Q$3-'3- Datos generales'!$B$4)),0)),0)</f>
        <v>0</v>
      </c>
      <c r="R107" s="21">
        <f>IF('4-Registro de activos'!$AY107="Nueva Construccion",IF($P107&gt;0,0,ROUNDUP(('4-Registro de activos'!$G107*'3- Datos generales'!$B$12*(1+'3- Datos generales'!$B$11)^(R$3-'3- Datos generales'!$B$4)),0)),0)</f>
        <v>0</v>
      </c>
      <c r="S107" s="21">
        <f>IF('4-Registro de activos'!$AY107="Nueva Construccion",IF($P107&gt;0,0,ROUNDUP(('4-Registro de activos'!$G107*'3- Datos generales'!$B$12*(1+'3- Datos generales'!$B$11)^(S$3-'3- Datos generales'!$B$4)),0)),0)</f>
        <v>0</v>
      </c>
      <c r="T107" s="21">
        <f>IF('4-Registro de activos'!$AY107="Nueva Construccion",IF($P107&gt;0,0,ROUNDUP(('4-Registro de activos'!$G107*'3- Datos generales'!$B$12*(1+'3- Datos generales'!$B$11)^(T$3-'3- Datos generales'!$B$4)),0)),0)</f>
        <v>0</v>
      </c>
      <c r="U107" s="21">
        <f>IF('4-Registro de activos'!$AY107="Nueva Construccion",IF($P107&gt;0,0,ROUNDUP(('4-Registro de activos'!$G107*'3- Datos generales'!$B$12*(1+'3- Datos generales'!$B$11)^(U$3-'3- Datos generales'!$B$4)),0)),0)</f>
        <v>0</v>
      </c>
      <c r="V107" s="21">
        <f>IF('4-Registro de activos'!$AY107="Nueva Construccion",IF($P107&gt;0,0,ROUNDUP(('4-Registro de activos'!$G107*'3- Datos generales'!$B$12*(1+'3- Datos generales'!$B$11)^(V$3-'3- Datos generales'!$B$4)),0)),0)</f>
        <v>0</v>
      </c>
      <c r="W107" s="21">
        <f>IF('4-Registro de activos'!$AY107="Nueva Construccion",IF($P107&gt;0,0,ROUNDUP(('4-Registro de activos'!$G107*'3- Datos generales'!$B$12*(1+'3- Datos generales'!$B$11)^(W$3-'3- Datos generales'!$B$4)),0)),0)</f>
        <v>0</v>
      </c>
      <c r="X107" s="21">
        <f>IF('4-Registro de activos'!$AY107="Nueva Construccion",IF($P107&gt;0,0,ROUNDUP(('4-Registro de activos'!$G107*'3- Datos generales'!$B$12*(1+'3- Datos generales'!$B$11)^(X$3-'3- Datos generales'!$B$4)),0)),0)</f>
        <v>0</v>
      </c>
      <c r="Y107" s="21">
        <f>IF('4-Registro de activos'!$AY107="Nueva Construccion",IF($P107&gt;0,0,ROUNDUP(('4-Registro de activos'!$G107*'3- Datos generales'!$B$12*(1+'3- Datos generales'!$B$11)^(Y$3-'3- Datos generales'!$B$4)),0)),0)</f>
        <v>0</v>
      </c>
      <c r="Z107" s="159">
        <f>IF('4-Registro de activos'!$AY107="Nueva Construccion",IF($P107&gt;0,0,ROUNDUP(('4-Registro de activos'!$G107*'3- Datos generales'!$B$12*(1+'3- Datos generales'!$B$11)^(Z$3-'3- Datos generales'!$B$4)),0)),0)</f>
        <v>0</v>
      </c>
      <c r="AA107" s="22">
        <f>IF('4-Registro de activos'!$AV107&lt;=(AA$3-'3- Datos generales'!$B$4),ROUNDUP(('4-Registro de activos'!$G107*'3- Datos generales'!$B$12*(1+'3- Datos generales'!$B$11)^(AA$3-'3- Datos generales'!$B$4)),0),0)</f>
        <v>0</v>
      </c>
      <c r="AB107" s="21">
        <f>IF('4-Registro de activos'!$AV107=(AB$3-'3- Datos generales'!$B$4),ROUNDUP(('4-Registro de activos'!$G107*'3- Datos generales'!$B$12*(1+'3- Datos generales'!$B$11)^(AB$3-'3- Datos generales'!$B$4)),0),0)</f>
        <v>0</v>
      </c>
      <c r="AC107" s="21">
        <f>IF('4-Registro de activos'!$AV107=(AC$3-'3- Datos generales'!$B$4),ROUNDUP(('4-Registro de activos'!$G107*'3- Datos generales'!$B$12*(1+'3- Datos generales'!$B$11)^(AC$3-'3- Datos generales'!$B$4)),0),0)</f>
        <v>0</v>
      </c>
      <c r="AD107" s="21">
        <f>IF('4-Registro de activos'!$AV107=(AD$3-'3- Datos generales'!$B$4),ROUNDUP(('4-Registro de activos'!$G107*'3- Datos generales'!$B$12*(1+'3- Datos generales'!$B$11)^(AD$3-'3- Datos generales'!$B$4)),0),0)</f>
        <v>0</v>
      </c>
      <c r="AE107" s="21">
        <f>IF('4-Registro de activos'!$AV107=(AE$3-'3- Datos generales'!$B$4),ROUNDUP(('4-Registro de activos'!$G107*'3- Datos generales'!$B$12*(1+'3- Datos generales'!$B$11)^(AE$3-'3- Datos generales'!$B$4)),0),0)</f>
        <v>0</v>
      </c>
      <c r="AF107" s="21">
        <f>IF('4-Registro de activos'!$AV107=(AF$3-'3- Datos generales'!$B$4),ROUNDUP(('4-Registro de activos'!$G107*'3- Datos generales'!$B$12*(1+'3- Datos generales'!$B$11)^(AF$3-'3- Datos generales'!$B$4)),0),0)</f>
        <v>0</v>
      </c>
      <c r="AG107" s="21">
        <f>IF('4-Registro de activos'!$AV107=(AG$3-'3- Datos generales'!$B$4),ROUNDUP(('4-Registro de activos'!$G107*'3- Datos generales'!$B$12*(1+'3- Datos generales'!$B$11)^(AG$3-'3- Datos generales'!$B$4)),0),0)</f>
        <v>0</v>
      </c>
      <c r="AH107" s="21">
        <f>IF('4-Registro de activos'!$AV107=(AH$3-'3- Datos generales'!$B$4),ROUNDUP(('4-Registro de activos'!$G107*'3- Datos generales'!$B$12*(1+'3- Datos generales'!$B$11)^(AH$3-'3- Datos generales'!$B$4)),0),0)</f>
        <v>0</v>
      </c>
      <c r="AI107" s="21">
        <f>IF('4-Registro de activos'!$AV107=(AI$3-'3- Datos generales'!$B$4),ROUNDUP(('4-Registro de activos'!$G107*'3- Datos generales'!$B$12*(1+'3- Datos generales'!$B$11)^(AI$3-'3- Datos generales'!$B$4)),0),0)</f>
        <v>0</v>
      </c>
      <c r="AJ107" s="21">
        <f>IF('4-Registro de activos'!$AV107=(AJ$3-'3- Datos generales'!$B$4),ROUNDUP(('4-Registro de activos'!$G107*'3- Datos generales'!$B$12*(1+'3- Datos generales'!$B$11)^(AJ$3-'3- Datos generales'!$B$4)),0),0)</f>
        <v>0</v>
      </c>
      <c r="AK107" s="159">
        <f>IF('4-Registro de activos'!$AV107=(AK$3-'3- Datos generales'!$B$4),ROUNDUP(('4-Registro de activos'!$G107*'3- Datos generales'!$B$12*(1+'3- Datos generales'!$B$11)^(AK$3-'3- Datos generales'!$B$4)),0),0)</f>
        <v>0</v>
      </c>
      <c r="AL107" s="22">
        <f>IF('4-Registro de activos'!$AV107&lt;=(AL$3-'3- Datos generales'!$B$4),ROUNDUP((('4-Registro de activos'!$H107*'3- Datos generales'!$B$12)*((1+'3- Datos generales'!$B$11)^(AL$3-'3- Datos generales'!$B$4+'8 -Datos de referencia'!$B$25))),0),0)</f>
        <v>0</v>
      </c>
      <c r="AM107" s="21">
        <f>IF('4-Registro de activos'!$AV107=(AM$3-'3- Datos generales'!$B$4),ROUNDUP((('4-Registro de activos'!$H107*'3- Datos generales'!$B$12)*((1+'3- Datos generales'!$B$11)^(AM$3-'3- Datos generales'!$B$4+'8 -Datos de referencia'!$B$25))),0),0)</f>
        <v>0</v>
      </c>
      <c r="AN107" s="21">
        <f>IF('4-Registro de activos'!$AV107=(AN$3-'3- Datos generales'!$B$4),ROUNDUP((('4-Registro de activos'!$H107*'3- Datos generales'!$B$12)*((1+'3- Datos generales'!$B$11)^(AN$3-'3- Datos generales'!$B$4+'8 -Datos de referencia'!$B$25))),0),0)</f>
        <v>0</v>
      </c>
      <c r="AO107" s="21">
        <f>IF('4-Registro de activos'!$AV107=(AO$3-'3- Datos generales'!$B$4),ROUNDUP((('4-Registro de activos'!$H107*'3- Datos generales'!$B$12)*((1+'3- Datos generales'!$B$11)^(AO$3-'3- Datos generales'!$B$4+'8 -Datos de referencia'!$B$25))),0),0)</f>
        <v>0</v>
      </c>
      <c r="AP107" s="21">
        <f>IF('4-Registro de activos'!$AV107=(AP$3-'3- Datos generales'!$B$4),ROUNDUP((('4-Registro de activos'!$H107*'3- Datos generales'!$B$12)*((1+'3- Datos generales'!$B$11)^(AP$3-'3- Datos generales'!$B$4+'8 -Datos de referencia'!$B$25))),0),0)</f>
        <v>0</v>
      </c>
      <c r="AQ107" s="21">
        <f>IF('4-Registro de activos'!$AV107=(AQ$3-'3- Datos generales'!$B$4),ROUNDUP((('4-Registro de activos'!$H107*'3- Datos generales'!$B$12)*((1+'3- Datos generales'!$B$11)^(AQ$3-'3- Datos generales'!$B$4+'8 -Datos de referencia'!$B$25))),0),0)</f>
        <v>0</v>
      </c>
      <c r="AR107" s="21">
        <f>IF('4-Registro de activos'!$AV107=(AR$3-'3- Datos generales'!$B$4),ROUNDUP((('4-Registro de activos'!$H107*'3- Datos generales'!$B$12)*((1+'3- Datos generales'!$B$11)^(AR$3-'3- Datos generales'!$B$4+'8 -Datos de referencia'!$B$25))),0),0)</f>
        <v>0</v>
      </c>
      <c r="AS107" s="21">
        <f>IF('4-Registro de activos'!$AV107=(AS$3-'3- Datos generales'!$B$4),ROUNDUP((('4-Registro de activos'!$H107*'3- Datos generales'!$B$12)*((1+'3- Datos generales'!$B$11)^(AS$3-'3- Datos generales'!$B$4+'8 -Datos de referencia'!$B$25))),0),0)</f>
        <v>0</v>
      </c>
      <c r="AT107" s="21">
        <f>IF('4-Registro de activos'!$AV107=(AT$3-'3- Datos generales'!$B$4),ROUNDUP((('4-Registro de activos'!$H107*'3- Datos generales'!$B$12)*((1+'3- Datos generales'!$B$11)^(AT$3-'3- Datos generales'!$B$4+'8 -Datos de referencia'!$B$25))),0),0)</f>
        <v>0</v>
      </c>
      <c r="AU107" s="21">
        <f>IF('4-Registro de activos'!$AV107=(AU$3-'3- Datos generales'!$B$4),ROUNDUP((('4-Registro de activos'!$H107*'3- Datos generales'!$B$12)*((1+'3- Datos generales'!$B$11)^(AU$3-'3- Datos generales'!$B$4+'8 -Datos de referencia'!$B$25))),0),0)</f>
        <v>0</v>
      </c>
      <c r="AV107" s="159">
        <f>IF('4-Registro de activos'!$AV107=(AV$3-'3- Datos generales'!$B$4),ROUNDUP((('4-Registro de activos'!$H107*'3- Datos generales'!$B$12)*((1+'3- Datos generales'!$B$11)^(AV$3-'3- Datos generales'!$B$4+'8 -Datos de referencia'!$B$25))),0),0)</f>
        <v>0</v>
      </c>
      <c r="AW107" s="23">
        <f>IF(P107&gt;0,($M107*(1+'3- Datos generales'!$B$5)^('5-Proyección inversiones'!AW$3-'3- Datos generales'!$B$4))*(P107*((1+'3- Datos generales'!$B$11)^(AW$3-'3- Datos generales'!$B$4+'8 -Datos de referencia'!$B$25))),0)</f>
        <v>0</v>
      </c>
      <c r="AX107" s="20">
        <f>IF(Q107&gt;0,($M107*(1+'3- Datos generales'!$B$5)^(AX$3-'3- Datos generales'!$B$4))*(Q107*((1+'3- Datos generales'!$B$11)^('5-Proyección inversiones'!AX$3-'3- Datos generales'!$B$4+'8 -Datos de referencia'!$B$25))),0)</f>
        <v>0</v>
      </c>
      <c r="AY107" s="20">
        <f>IF(R107&gt;0,($M107*(1+'3- Datos generales'!$B$5)^(AY$3-'3- Datos generales'!$B$4))*(R107*((1+'3- Datos generales'!$B$11)^('5-Proyección inversiones'!AY$3-'3- Datos generales'!$B$4+'8 -Datos de referencia'!$B$25))),0)</f>
        <v>0</v>
      </c>
      <c r="AZ107" s="20">
        <f>IF(S107&gt;0,($M107*(1+'3- Datos generales'!$B$5)^(AZ$3-'3- Datos generales'!$B$4))*(S107*((1+'3- Datos generales'!$B$11)^('5-Proyección inversiones'!AZ$3-'3- Datos generales'!$B$4+'8 -Datos de referencia'!$B$25))),0)</f>
        <v>0</v>
      </c>
      <c r="BA107" s="20">
        <f>IF(T107&gt;0,($M107*(1+'3- Datos generales'!$B$5)^(BA$3-'3- Datos generales'!$B$4))*(T107*((1+'3- Datos generales'!$B$11)^('5-Proyección inversiones'!BA$3-'3- Datos generales'!$B$4+'8 -Datos de referencia'!$B$25))),0)</f>
        <v>0</v>
      </c>
      <c r="BB107" s="20">
        <f>IF(U107&gt;0,($M107*(1+'3- Datos generales'!$B$5)^(BB$3-'3- Datos generales'!$B$4))*(U107*((1+'3- Datos generales'!$B$11)^('5-Proyección inversiones'!BB$3-'3- Datos generales'!$B$4+'8 -Datos de referencia'!$B$25))),0)</f>
        <v>0</v>
      </c>
      <c r="BC107" s="20">
        <f>IF(V107&gt;0,($M107*(1+'3- Datos generales'!$B$5)^(BC$3-'3- Datos generales'!$B$4))*(V107*((1+'3- Datos generales'!$B$11)^('5-Proyección inversiones'!BC$3-'3- Datos generales'!$B$4+'8 -Datos de referencia'!$B$25))),0)</f>
        <v>0</v>
      </c>
      <c r="BD107" s="20">
        <f>IF(W107&gt;0,($M107*(1+'3- Datos generales'!$B$5)^(BD$3-'3- Datos generales'!$B$4))*(W107*((1+'3- Datos generales'!$B$11)^('5-Proyección inversiones'!BD$3-'3- Datos generales'!$B$4+'8 -Datos de referencia'!$B$25))),0)</f>
        <v>0</v>
      </c>
      <c r="BE107" s="20">
        <f>IF(X107&gt;0,($M107*(1+'3- Datos generales'!$B$5)^(BE$3-'3- Datos generales'!$B$4))*(X107*((1+'3- Datos generales'!$B$11)^('5-Proyección inversiones'!BE$3-'3- Datos generales'!$B$4+'8 -Datos de referencia'!$B$25))),0)</f>
        <v>0</v>
      </c>
      <c r="BF107" s="20">
        <f>IF(Y107&gt;0,($M107*(1+'3- Datos generales'!$B$5)^(BF$3-'3- Datos generales'!$B$4))*(Y107*((1+'3- Datos generales'!$B$11)^('5-Proyección inversiones'!BF$3-'3- Datos generales'!$B$4+'8 -Datos de referencia'!$B$25))),0)</f>
        <v>0</v>
      </c>
      <c r="BG107" s="155">
        <f>IF(Z107&gt;0,($M107*(1+'3- Datos generales'!$B$5)^(BG$3-'3- Datos generales'!$B$4))*(Z107*((1+'3- Datos generales'!$B$11)^('5-Proyección inversiones'!BG$3-'3- Datos generales'!$B$4+'8 -Datos de referencia'!$B$25))),0)</f>
        <v>0</v>
      </c>
      <c r="BH107" s="23">
        <f>IF(AA107&gt;0,($N107*(1+'3- Datos generales'!$B$5)^(BH$3-'3- Datos generales'!$B$4))*(AA107*((1+'3- Datos generales'!$B$11)^('5-Proyección inversiones'!BH$3-'3- Datos generales'!$B$4+'8 -Datos de referencia'!$B$25))),0)</f>
        <v>0</v>
      </c>
      <c r="BI107" s="20">
        <f>IF(AB107&gt;0,$N107*((1+'3- Datos generales'!$B$5)^(BI$3-'3- Datos generales'!$B$4))*(AB107*((1+'3- Datos generales'!$B$11)^('5-Proyección inversiones'!BI$3-'3- Datos generales'!$B$4+'8 -Datos de referencia'!$B$25))),0)</f>
        <v>0</v>
      </c>
      <c r="BJ107" s="20">
        <f>IF(AC107&gt;0,$N107*((1+'3- Datos generales'!$B$5)^(BJ$3-'3- Datos generales'!$B$4))*(AC107*((1+'3- Datos generales'!$B$11)^('5-Proyección inversiones'!BJ$3-'3- Datos generales'!$B$4+'8 -Datos de referencia'!$B$25))),0)</f>
        <v>0</v>
      </c>
      <c r="BK107" s="20">
        <f>IF(AD107&gt;0,$N107*((1+'3- Datos generales'!$B$5)^(BK$3-'3- Datos generales'!$B$4))*(AD107*((1+'3- Datos generales'!$B$11)^('5-Proyección inversiones'!BK$3-'3- Datos generales'!$B$4+'8 -Datos de referencia'!$B$25))),0)</f>
        <v>0</v>
      </c>
      <c r="BL107" s="20">
        <f>IF(AE107&gt;0,$N107*((1+'3- Datos generales'!$B$5)^(BL$3-'3- Datos generales'!$B$4))*(AE107*((1+'3- Datos generales'!$B$11)^('5-Proyección inversiones'!BL$3-'3- Datos generales'!$B$4+'8 -Datos de referencia'!$B$25))),0)</f>
        <v>0</v>
      </c>
      <c r="BM107" s="20">
        <f>IF(AF107&gt;0,$N107*((1+'3- Datos generales'!$B$5)^(BM$3-'3- Datos generales'!$B$4))*(AF107*((1+'3- Datos generales'!$B$11)^('5-Proyección inversiones'!BM$3-'3- Datos generales'!$B$4+'8 -Datos de referencia'!$B$25))),0)</f>
        <v>0</v>
      </c>
      <c r="BN107" s="20">
        <f>IF(AG107&gt;0,$N107*((1+'3- Datos generales'!$B$5)^(BN$3-'3- Datos generales'!$B$4))*(AG107*((1+'3- Datos generales'!$B$11)^('5-Proyección inversiones'!BN$3-'3- Datos generales'!$B$4+'8 -Datos de referencia'!$B$25))),0)</f>
        <v>0</v>
      </c>
      <c r="BO107" s="20">
        <f>IF(AH107&gt;0,$N107*((1+'3- Datos generales'!$B$5)^(BO$3-'3- Datos generales'!$B$4))*(AH107*((1+'3- Datos generales'!$B$11)^('5-Proyección inversiones'!BO$3-'3- Datos generales'!$B$4+'8 -Datos de referencia'!$B$25))),0)</f>
        <v>0</v>
      </c>
      <c r="BP107" s="20">
        <f>IF(AI107&gt;0,$N107*((1+'3- Datos generales'!$B$5)^(BP$3-'3- Datos generales'!$B$4))*(AI107*((1+'3- Datos generales'!$B$11)^('5-Proyección inversiones'!BP$3-'3- Datos generales'!$B$4+'8 -Datos de referencia'!$B$25))),0)</f>
        <v>0</v>
      </c>
      <c r="BQ107" s="20">
        <f>IF(AJ107&gt;0,$N107*((1+'3- Datos generales'!$B$5)^(BQ$3-'3- Datos generales'!$B$4))*(AJ107*((1+'3- Datos generales'!$B$11)^('5-Proyección inversiones'!BQ$3-'3- Datos generales'!$B$4+'8 -Datos de referencia'!$B$25))),0)</f>
        <v>0</v>
      </c>
      <c r="BR107" s="155">
        <f>IF(AK107&gt;0,$N107*((1+'3- Datos generales'!$B$5)^(BR$3-'3- Datos generales'!$B$4))*(AK107*((1+'3- Datos generales'!$B$11)^('5-Proyección inversiones'!BR$3-'3- Datos generales'!$B$4+'8 -Datos de referencia'!$B$25))),0)</f>
        <v>0</v>
      </c>
      <c r="BS107" s="23">
        <f>IF(AL107&gt;0,AL107*($O107*(1+'3- Datos generales'!$B$5)^(BH$3-'3- Datos generales'!$B$4)),0)</f>
        <v>0</v>
      </c>
      <c r="BT107" s="20">
        <f>IF(AM107&gt;0,AM107*($O107*(1+'3- Datos generales'!$B$5)^(BT$3-'3- Datos generales'!$B$4)),0)</f>
        <v>0</v>
      </c>
      <c r="BU107" s="20">
        <f>IF(AN107&gt;0,AN107*($O107*(1+'3- Datos generales'!$B$5)^(BU$3-'3- Datos generales'!$B$4)),0)</f>
        <v>0</v>
      </c>
      <c r="BV107" s="20">
        <f>IF(AO107&gt;0,AO107*($O107*(1+'3- Datos generales'!$B$5)^(BV$3-'3- Datos generales'!$B$4)),0)</f>
        <v>0</v>
      </c>
      <c r="BW107" s="20">
        <f>IF(AP107&gt;0,AP107*($O107*(1+'3- Datos generales'!$B$5)^(BW$3-'3- Datos generales'!$B$4)),0)</f>
        <v>0</v>
      </c>
      <c r="BX107" s="20">
        <f>IF(AQ107&gt;0,AQ107*($O107*(1+'3- Datos generales'!$B$5)^(BX$3-'3- Datos generales'!$B$4)),0)</f>
        <v>0</v>
      </c>
      <c r="BY107" s="20">
        <f>IF(AR107&gt;0,AR107*($O107*(1+'3- Datos generales'!$B$5)^(BY$3-'3- Datos generales'!$B$4)),0)</f>
        <v>0</v>
      </c>
      <c r="BZ107" s="20">
        <f>IF(AS107&gt;0,AS107*($O107*(1+'3- Datos generales'!$B$5)^(BZ$3-'3- Datos generales'!$B$4)),0)</f>
        <v>0</v>
      </c>
      <c r="CA107" s="20">
        <f>IF(AT107&gt;0,AT107*($O107*(1+'3- Datos generales'!$B$5)^(CA$3-'3- Datos generales'!$B$4)),0)</f>
        <v>0</v>
      </c>
      <c r="CB107" s="20">
        <f>IF(AU107&gt;0,AU107*($O107*(1+'3- Datos generales'!$B$5)^(CB$3-'3- Datos generales'!$B$4)),0)</f>
        <v>0</v>
      </c>
      <c r="CC107" s="155">
        <f>IF(AV107&gt;0,AV107*($O107*(1+'3- Datos generales'!$B$5)^(CC$3-'3- Datos generales'!$B$4)),0)</f>
        <v>0</v>
      </c>
    </row>
    <row r="108" spans="1:81" x14ac:dyDescent="0.25">
      <c r="A108" s="38"/>
      <c r="B108" s="14"/>
      <c r="C108" s="14">
        <f>'4-Registro de activos'!C108</f>
        <v>0</v>
      </c>
      <c r="D108" s="14">
        <f>'4-Registro de activos'!D108</f>
        <v>0</v>
      </c>
      <c r="E108" s="14">
        <f>'4-Registro de activos'!E108</f>
        <v>0</v>
      </c>
      <c r="F108" s="14">
        <f>'4-Registro de activos'!F108</f>
        <v>0</v>
      </c>
      <c r="G108" s="14">
        <f>'4-Registro de activos'!G108</f>
        <v>0</v>
      </c>
      <c r="H108" s="26">
        <f>'4-Registro de activos'!H108</f>
        <v>0</v>
      </c>
      <c r="I108" s="15" t="str">
        <f>'4-Registro de activos'!AV108</f>
        <v>n/a</v>
      </c>
      <c r="J108" s="14" t="str">
        <f>'4-Registro de activos'!AW108</f>
        <v>Bajo Riesgo</v>
      </c>
      <c r="K108" s="14" t="str">
        <f>'4-Registro de activos'!AX108</f>
        <v>n/a</v>
      </c>
      <c r="L108" s="14" t="str">
        <f>'4-Registro de activos'!AY108</f>
        <v>n/a</v>
      </c>
      <c r="M108" s="66">
        <f>IF('4-Registro de activos'!K108="Sistema no mejorado",AVERAGE('3- Datos generales'!$D$20:$D$21),0)</f>
        <v>0</v>
      </c>
      <c r="N108" s="20" t="str">
        <f>IF('4-Registro de activos'!K108="Sistema no mejorado",0,IF('4-Registro de activos'!I108="sin dato","n/a",IF('4-Registro de activos'!I108="otro","n/a",VLOOKUP('4-Registro de activos'!I108,'3- Datos generales'!$A$23:$D$24,4,0))))</f>
        <v>n/a</v>
      </c>
      <c r="O108" s="155" t="str">
        <f>IF('4-Registro de activos'!K108="Sistema no mejorado",0,IF('4-Registro de activos'!I108="sin dato","n/a",IF('4-Registro de activos'!I108="otro","n/a",VLOOKUP('4-Registro de activos'!I108,'3- Datos generales'!$A$26:$D$27,4,0))))</f>
        <v>n/a</v>
      </c>
      <c r="P108" s="22">
        <f>IF('4-Registro de activos'!$AY108="Nueva Construccion",ROUNDUP(('4-Registro de activos'!$G108*'3- Datos generales'!$B$12*(1+'3- Datos generales'!$B$11)^(P$3-'3- Datos generales'!$B$4)),0),0)</f>
        <v>0</v>
      </c>
      <c r="Q108" s="21">
        <f>IF('4-Registro de activos'!$AY108="Nueva Construccion",IF($P108&gt;0,0,ROUNDUP(('4-Registro de activos'!$G108*'3- Datos generales'!$B$12*(1+'3- Datos generales'!$B$11)^(Q$3-'3- Datos generales'!$B$4)),0)),0)</f>
        <v>0</v>
      </c>
      <c r="R108" s="21">
        <f>IF('4-Registro de activos'!$AY108="Nueva Construccion",IF($P108&gt;0,0,ROUNDUP(('4-Registro de activos'!$G108*'3- Datos generales'!$B$12*(1+'3- Datos generales'!$B$11)^(R$3-'3- Datos generales'!$B$4)),0)),0)</f>
        <v>0</v>
      </c>
      <c r="S108" s="21">
        <f>IF('4-Registro de activos'!$AY108="Nueva Construccion",IF($P108&gt;0,0,ROUNDUP(('4-Registro de activos'!$G108*'3- Datos generales'!$B$12*(1+'3- Datos generales'!$B$11)^(S$3-'3- Datos generales'!$B$4)),0)),0)</f>
        <v>0</v>
      </c>
      <c r="T108" s="21">
        <f>IF('4-Registro de activos'!$AY108="Nueva Construccion",IF($P108&gt;0,0,ROUNDUP(('4-Registro de activos'!$G108*'3- Datos generales'!$B$12*(1+'3- Datos generales'!$B$11)^(T$3-'3- Datos generales'!$B$4)),0)),0)</f>
        <v>0</v>
      </c>
      <c r="U108" s="21">
        <f>IF('4-Registro de activos'!$AY108="Nueva Construccion",IF($P108&gt;0,0,ROUNDUP(('4-Registro de activos'!$G108*'3- Datos generales'!$B$12*(1+'3- Datos generales'!$B$11)^(U$3-'3- Datos generales'!$B$4)),0)),0)</f>
        <v>0</v>
      </c>
      <c r="V108" s="21">
        <f>IF('4-Registro de activos'!$AY108="Nueva Construccion",IF($P108&gt;0,0,ROUNDUP(('4-Registro de activos'!$G108*'3- Datos generales'!$B$12*(1+'3- Datos generales'!$B$11)^(V$3-'3- Datos generales'!$B$4)),0)),0)</f>
        <v>0</v>
      </c>
      <c r="W108" s="21">
        <f>IF('4-Registro de activos'!$AY108="Nueva Construccion",IF($P108&gt;0,0,ROUNDUP(('4-Registro de activos'!$G108*'3- Datos generales'!$B$12*(1+'3- Datos generales'!$B$11)^(W$3-'3- Datos generales'!$B$4)),0)),0)</f>
        <v>0</v>
      </c>
      <c r="X108" s="21">
        <f>IF('4-Registro de activos'!$AY108="Nueva Construccion",IF($P108&gt;0,0,ROUNDUP(('4-Registro de activos'!$G108*'3- Datos generales'!$B$12*(1+'3- Datos generales'!$B$11)^(X$3-'3- Datos generales'!$B$4)),0)),0)</f>
        <v>0</v>
      </c>
      <c r="Y108" s="21">
        <f>IF('4-Registro de activos'!$AY108="Nueva Construccion",IF($P108&gt;0,0,ROUNDUP(('4-Registro de activos'!$G108*'3- Datos generales'!$B$12*(1+'3- Datos generales'!$B$11)^(Y$3-'3- Datos generales'!$B$4)),0)),0)</f>
        <v>0</v>
      </c>
      <c r="Z108" s="159">
        <f>IF('4-Registro de activos'!$AY108="Nueva Construccion",IF($P108&gt;0,0,ROUNDUP(('4-Registro de activos'!$G108*'3- Datos generales'!$B$12*(1+'3- Datos generales'!$B$11)^(Z$3-'3- Datos generales'!$B$4)),0)),0)</f>
        <v>0</v>
      </c>
      <c r="AA108" s="22">
        <f>IF('4-Registro de activos'!$AV108&lt;=(AA$3-'3- Datos generales'!$B$4),ROUNDUP(('4-Registro de activos'!$G108*'3- Datos generales'!$B$12*(1+'3- Datos generales'!$B$11)^(AA$3-'3- Datos generales'!$B$4)),0),0)</f>
        <v>0</v>
      </c>
      <c r="AB108" s="21">
        <f>IF('4-Registro de activos'!$AV108=(AB$3-'3- Datos generales'!$B$4),ROUNDUP(('4-Registro de activos'!$G108*'3- Datos generales'!$B$12*(1+'3- Datos generales'!$B$11)^(AB$3-'3- Datos generales'!$B$4)),0),0)</f>
        <v>0</v>
      </c>
      <c r="AC108" s="21">
        <f>IF('4-Registro de activos'!$AV108=(AC$3-'3- Datos generales'!$B$4),ROUNDUP(('4-Registro de activos'!$G108*'3- Datos generales'!$B$12*(1+'3- Datos generales'!$B$11)^(AC$3-'3- Datos generales'!$B$4)),0),0)</f>
        <v>0</v>
      </c>
      <c r="AD108" s="21">
        <f>IF('4-Registro de activos'!$AV108=(AD$3-'3- Datos generales'!$B$4),ROUNDUP(('4-Registro de activos'!$G108*'3- Datos generales'!$B$12*(1+'3- Datos generales'!$B$11)^(AD$3-'3- Datos generales'!$B$4)),0),0)</f>
        <v>0</v>
      </c>
      <c r="AE108" s="21">
        <f>IF('4-Registro de activos'!$AV108=(AE$3-'3- Datos generales'!$B$4),ROUNDUP(('4-Registro de activos'!$G108*'3- Datos generales'!$B$12*(1+'3- Datos generales'!$B$11)^(AE$3-'3- Datos generales'!$B$4)),0),0)</f>
        <v>0</v>
      </c>
      <c r="AF108" s="21">
        <f>IF('4-Registro de activos'!$AV108=(AF$3-'3- Datos generales'!$B$4),ROUNDUP(('4-Registro de activos'!$G108*'3- Datos generales'!$B$12*(1+'3- Datos generales'!$B$11)^(AF$3-'3- Datos generales'!$B$4)),0),0)</f>
        <v>0</v>
      </c>
      <c r="AG108" s="21">
        <f>IF('4-Registro de activos'!$AV108=(AG$3-'3- Datos generales'!$B$4),ROUNDUP(('4-Registro de activos'!$G108*'3- Datos generales'!$B$12*(1+'3- Datos generales'!$B$11)^(AG$3-'3- Datos generales'!$B$4)),0),0)</f>
        <v>0</v>
      </c>
      <c r="AH108" s="21">
        <f>IF('4-Registro de activos'!$AV108=(AH$3-'3- Datos generales'!$B$4),ROUNDUP(('4-Registro de activos'!$G108*'3- Datos generales'!$B$12*(1+'3- Datos generales'!$B$11)^(AH$3-'3- Datos generales'!$B$4)),0),0)</f>
        <v>0</v>
      </c>
      <c r="AI108" s="21">
        <f>IF('4-Registro de activos'!$AV108=(AI$3-'3- Datos generales'!$B$4),ROUNDUP(('4-Registro de activos'!$G108*'3- Datos generales'!$B$12*(1+'3- Datos generales'!$B$11)^(AI$3-'3- Datos generales'!$B$4)),0),0)</f>
        <v>0</v>
      </c>
      <c r="AJ108" s="21">
        <f>IF('4-Registro de activos'!$AV108=(AJ$3-'3- Datos generales'!$B$4),ROUNDUP(('4-Registro de activos'!$G108*'3- Datos generales'!$B$12*(1+'3- Datos generales'!$B$11)^(AJ$3-'3- Datos generales'!$B$4)),0),0)</f>
        <v>0</v>
      </c>
      <c r="AK108" s="159">
        <f>IF('4-Registro de activos'!$AV108=(AK$3-'3- Datos generales'!$B$4),ROUNDUP(('4-Registro de activos'!$G108*'3- Datos generales'!$B$12*(1+'3- Datos generales'!$B$11)^(AK$3-'3- Datos generales'!$B$4)),0),0)</f>
        <v>0</v>
      </c>
      <c r="AL108" s="22">
        <f>IF('4-Registro de activos'!$AV108&lt;=(AL$3-'3- Datos generales'!$B$4),ROUNDUP((('4-Registro de activos'!$H108*'3- Datos generales'!$B$12)*((1+'3- Datos generales'!$B$11)^(AL$3-'3- Datos generales'!$B$4+'8 -Datos de referencia'!$B$25))),0),0)</f>
        <v>0</v>
      </c>
      <c r="AM108" s="21">
        <f>IF('4-Registro de activos'!$AV108=(AM$3-'3- Datos generales'!$B$4),ROUNDUP((('4-Registro de activos'!$H108*'3- Datos generales'!$B$12)*((1+'3- Datos generales'!$B$11)^(AM$3-'3- Datos generales'!$B$4+'8 -Datos de referencia'!$B$25))),0),0)</f>
        <v>0</v>
      </c>
      <c r="AN108" s="21">
        <f>IF('4-Registro de activos'!$AV108=(AN$3-'3- Datos generales'!$B$4),ROUNDUP((('4-Registro de activos'!$H108*'3- Datos generales'!$B$12)*((1+'3- Datos generales'!$B$11)^(AN$3-'3- Datos generales'!$B$4+'8 -Datos de referencia'!$B$25))),0),0)</f>
        <v>0</v>
      </c>
      <c r="AO108" s="21">
        <f>IF('4-Registro de activos'!$AV108=(AO$3-'3- Datos generales'!$B$4),ROUNDUP((('4-Registro de activos'!$H108*'3- Datos generales'!$B$12)*((1+'3- Datos generales'!$B$11)^(AO$3-'3- Datos generales'!$B$4+'8 -Datos de referencia'!$B$25))),0),0)</f>
        <v>0</v>
      </c>
      <c r="AP108" s="21">
        <f>IF('4-Registro de activos'!$AV108=(AP$3-'3- Datos generales'!$B$4),ROUNDUP((('4-Registro de activos'!$H108*'3- Datos generales'!$B$12)*((1+'3- Datos generales'!$B$11)^(AP$3-'3- Datos generales'!$B$4+'8 -Datos de referencia'!$B$25))),0),0)</f>
        <v>0</v>
      </c>
      <c r="AQ108" s="21">
        <f>IF('4-Registro de activos'!$AV108=(AQ$3-'3- Datos generales'!$B$4),ROUNDUP((('4-Registro de activos'!$H108*'3- Datos generales'!$B$12)*((1+'3- Datos generales'!$B$11)^(AQ$3-'3- Datos generales'!$B$4+'8 -Datos de referencia'!$B$25))),0),0)</f>
        <v>0</v>
      </c>
      <c r="AR108" s="21">
        <f>IF('4-Registro de activos'!$AV108=(AR$3-'3- Datos generales'!$B$4),ROUNDUP((('4-Registro de activos'!$H108*'3- Datos generales'!$B$12)*((1+'3- Datos generales'!$B$11)^(AR$3-'3- Datos generales'!$B$4+'8 -Datos de referencia'!$B$25))),0),0)</f>
        <v>0</v>
      </c>
      <c r="AS108" s="21">
        <f>IF('4-Registro de activos'!$AV108=(AS$3-'3- Datos generales'!$B$4),ROUNDUP((('4-Registro de activos'!$H108*'3- Datos generales'!$B$12)*((1+'3- Datos generales'!$B$11)^(AS$3-'3- Datos generales'!$B$4+'8 -Datos de referencia'!$B$25))),0),0)</f>
        <v>0</v>
      </c>
      <c r="AT108" s="21">
        <f>IF('4-Registro de activos'!$AV108=(AT$3-'3- Datos generales'!$B$4),ROUNDUP((('4-Registro de activos'!$H108*'3- Datos generales'!$B$12)*((1+'3- Datos generales'!$B$11)^(AT$3-'3- Datos generales'!$B$4+'8 -Datos de referencia'!$B$25))),0),0)</f>
        <v>0</v>
      </c>
      <c r="AU108" s="21">
        <f>IF('4-Registro de activos'!$AV108=(AU$3-'3- Datos generales'!$B$4),ROUNDUP((('4-Registro de activos'!$H108*'3- Datos generales'!$B$12)*((1+'3- Datos generales'!$B$11)^(AU$3-'3- Datos generales'!$B$4+'8 -Datos de referencia'!$B$25))),0),0)</f>
        <v>0</v>
      </c>
      <c r="AV108" s="159">
        <f>IF('4-Registro de activos'!$AV108=(AV$3-'3- Datos generales'!$B$4),ROUNDUP((('4-Registro de activos'!$H108*'3- Datos generales'!$B$12)*((1+'3- Datos generales'!$B$11)^(AV$3-'3- Datos generales'!$B$4+'8 -Datos de referencia'!$B$25))),0),0)</f>
        <v>0</v>
      </c>
      <c r="AW108" s="23">
        <f>IF(P108&gt;0,($M108*(1+'3- Datos generales'!$B$5)^('5-Proyección inversiones'!AW$3-'3- Datos generales'!$B$4))*(P108*((1+'3- Datos generales'!$B$11)^(AW$3-'3- Datos generales'!$B$4+'8 -Datos de referencia'!$B$25))),0)</f>
        <v>0</v>
      </c>
      <c r="AX108" s="20">
        <f>IF(Q108&gt;0,($M108*(1+'3- Datos generales'!$B$5)^(AX$3-'3- Datos generales'!$B$4))*(Q108*((1+'3- Datos generales'!$B$11)^('5-Proyección inversiones'!AX$3-'3- Datos generales'!$B$4+'8 -Datos de referencia'!$B$25))),0)</f>
        <v>0</v>
      </c>
      <c r="AY108" s="20">
        <f>IF(R108&gt;0,($M108*(1+'3- Datos generales'!$B$5)^(AY$3-'3- Datos generales'!$B$4))*(R108*((1+'3- Datos generales'!$B$11)^('5-Proyección inversiones'!AY$3-'3- Datos generales'!$B$4+'8 -Datos de referencia'!$B$25))),0)</f>
        <v>0</v>
      </c>
      <c r="AZ108" s="20">
        <f>IF(S108&gt;0,($M108*(1+'3- Datos generales'!$B$5)^(AZ$3-'3- Datos generales'!$B$4))*(S108*((1+'3- Datos generales'!$B$11)^('5-Proyección inversiones'!AZ$3-'3- Datos generales'!$B$4+'8 -Datos de referencia'!$B$25))),0)</f>
        <v>0</v>
      </c>
      <c r="BA108" s="20">
        <f>IF(T108&gt;0,($M108*(1+'3- Datos generales'!$B$5)^(BA$3-'3- Datos generales'!$B$4))*(T108*((1+'3- Datos generales'!$B$11)^('5-Proyección inversiones'!BA$3-'3- Datos generales'!$B$4+'8 -Datos de referencia'!$B$25))),0)</f>
        <v>0</v>
      </c>
      <c r="BB108" s="20">
        <f>IF(U108&gt;0,($M108*(1+'3- Datos generales'!$B$5)^(BB$3-'3- Datos generales'!$B$4))*(U108*((1+'3- Datos generales'!$B$11)^('5-Proyección inversiones'!BB$3-'3- Datos generales'!$B$4+'8 -Datos de referencia'!$B$25))),0)</f>
        <v>0</v>
      </c>
      <c r="BC108" s="20">
        <f>IF(V108&gt;0,($M108*(1+'3- Datos generales'!$B$5)^(BC$3-'3- Datos generales'!$B$4))*(V108*((1+'3- Datos generales'!$B$11)^('5-Proyección inversiones'!BC$3-'3- Datos generales'!$B$4+'8 -Datos de referencia'!$B$25))),0)</f>
        <v>0</v>
      </c>
      <c r="BD108" s="20">
        <f>IF(W108&gt;0,($M108*(1+'3- Datos generales'!$B$5)^(BD$3-'3- Datos generales'!$B$4))*(W108*((1+'3- Datos generales'!$B$11)^('5-Proyección inversiones'!BD$3-'3- Datos generales'!$B$4+'8 -Datos de referencia'!$B$25))),0)</f>
        <v>0</v>
      </c>
      <c r="BE108" s="20">
        <f>IF(X108&gt;0,($M108*(1+'3- Datos generales'!$B$5)^(BE$3-'3- Datos generales'!$B$4))*(X108*((1+'3- Datos generales'!$B$11)^('5-Proyección inversiones'!BE$3-'3- Datos generales'!$B$4+'8 -Datos de referencia'!$B$25))),0)</f>
        <v>0</v>
      </c>
      <c r="BF108" s="20">
        <f>IF(Y108&gt;0,($M108*(1+'3- Datos generales'!$B$5)^(BF$3-'3- Datos generales'!$B$4))*(Y108*((1+'3- Datos generales'!$B$11)^('5-Proyección inversiones'!BF$3-'3- Datos generales'!$B$4+'8 -Datos de referencia'!$B$25))),0)</f>
        <v>0</v>
      </c>
      <c r="BG108" s="155">
        <f>IF(Z108&gt;0,($M108*(1+'3- Datos generales'!$B$5)^(BG$3-'3- Datos generales'!$B$4))*(Z108*((1+'3- Datos generales'!$B$11)^('5-Proyección inversiones'!BG$3-'3- Datos generales'!$B$4+'8 -Datos de referencia'!$B$25))),0)</f>
        <v>0</v>
      </c>
      <c r="BH108" s="23">
        <f>IF(AA108&gt;0,($N108*(1+'3- Datos generales'!$B$5)^(BH$3-'3- Datos generales'!$B$4))*(AA108*((1+'3- Datos generales'!$B$11)^('5-Proyección inversiones'!BH$3-'3- Datos generales'!$B$4+'8 -Datos de referencia'!$B$25))),0)</f>
        <v>0</v>
      </c>
      <c r="BI108" s="20">
        <f>IF(AB108&gt;0,$N108*((1+'3- Datos generales'!$B$5)^(BI$3-'3- Datos generales'!$B$4))*(AB108*((1+'3- Datos generales'!$B$11)^('5-Proyección inversiones'!BI$3-'3- Datos generales'!$B$4+'8 -Datos de referencia'!$B$25))),0)</f>
        <v>0</v>
      </c>
      <c r="BJ108" s="20">
        <f>IF(AC108&gt;0,$N108*((1+'3- Datos generales'!$B$5)^(BJ$3-'3- Datos generales'!$B$4))*(AC108*((1+'3- Datos generales'!$B$11)^('5-Proyección inversiones'!BJ$3-'3- Datos generales'!$B$4+'8 -Datos de referencia'!$B$25))),0)</f>
        <v>0</v>
      </c>
      <c r="BK108" s="20">
        <f>IF(AD108&gt;0,$N108*((1+'3- Datos generales'!$B$5)^(BK$3-'3- Datos generales'!$B$4))*(AD108*((1+'3- Datos generales'!$B$11)^('5-Proyección inversiones'!BK$3-'3- Datos generales'!$B$4+'8 -Datos de referencia'!$B$25))),0)</f>
        <v>0</v>
      </c>
      <c r="BL108" s="20">
        <f>IF(AE108&gt;0,$N108*((1+'3- Datos generales'!$B$5)^(BL$3-'3- Datos generales'!$B$4))*(AE108*((1+'3- Datos generales'!$B$11)^('5-Proyección inversiones'!BL$3-'3- Datos generales'!$B$4+'8 -Datos de referencia'!$B$25))),0)</f>
        <v>0</v>
      </c>
      <c r="BM108" s="20">
        <f>IF(AF108&gt;0,$N108*((1+'3- Datos generales'!$B$5)^(BM$3-'3- Datos generales'!$B$4))*(AF108*((1+'3- Datos generales'!$B$11)^('5-Proyección inversiones'!BM$3-'3- Datos generales'!$B$4+'8 -Datos de referencia'!$B$25))),0)</f>
        <v>0</v>
      </c>
      <c r="BN108" s="20">
        <f>IF(AG108&gt;0,$N108*((1+'3- Datos generales'!$B$5)^(BN$3-'3- Datos generales'!$B$4))*(AG108*((1+'3- Datos generales'!$B$11)^('5-Proyección inversiones'!BN$3-'3- Datos generales'!$B$4+'8 -Datos de referencia'!$B$25))),0)</f>
        <v>0</v>
      </c>
      <c r="BO108" s="20">
        <f>IF(AH108&gt;0,$N108*((1+'3- Datos generales'!$B$5)^(BO$3-'3- Datos generales'!$B$4))*(AH108*((1+'3- Datos generales'!$B$11)^('5-Proyección inversiones'!BO$3-'3- Datos generales'!$B$4+'8 -Datos de referencia'!$B$25))),0)</f>
        <v>0</v>
      </c>
      <c r="BP108" s="20">
        <f>IF(AI108&gt;0,$N108*((1+'3- Datos generales'!$B$5)^(BP$3-'3- Datos generales'!$B$4))*(AI108*((1+'3- Datos generales'!$B$11)^('5-Proyección inversiones'!BP$3-'3- Datos generales'!$B$4+'8 -Datos de referencia'!$B$25))),0)</f>
        <v>0</v>
      </c>
      <c r="BQ108" s="20">
        <f>IF(AJ108&gt;0,$N108*((1+'3- Datos generales'!$B$5)^(BQ$3-'3- Datos generales'!$B$4))*(AJ108*((1+'3- Datos generales'!$B$11)^('5-Proyección inversiones'!BQ$3-'3- Datos generales'!$B$4+'8 -Datos de referencia'!$B$25))),0)</f>
        <v>0</v>
      </c>
      <c r="BR108" s="155">
        <f>IF(AK108&gt;0,$N108*((1+'3- Datos generales'!$B$5)^(BR$3-'3- Datos generales'!$B$4))*(AK108*((1+'3- Datos generales'!$B$11)^('5-Proyección inversiones'!BR$3-'3- Datos generales'!$B$4+'8 -Datos de referencia'!$B$25))),0)</f>
        <v>0</v>
      </c>
      <c r="BS108" s="23">
        <f>IF(AL108&gt;0,AL108*($O108*(1+'3- Datos generales'!$B$5)^(BH$3-'3- Datos generales'!$B$4)),0)</f>
        <v>0</v>
      </c>
      <c r="BT108" s="20">
        <f>IF(AM108&gt;0,AM108*($O108*(1+'3- Datos generales'!$B$5)^(BT$3-'3- Datos generales'!$B$4)),0)</f>
        <v>0</v>
      </c>
      <c r="BU108" s="20">
        <f>IF(AN108&gt;0,AN108*($O108*(1+'3- Datos generales'!$B$5)^(BU$3-'3- Datos generales'!$B$4)),0)</f>
        <v>0</v>
      </c>
      <c r="BV108" s="20">
        <f>IF(AO108&gt;0,AO108*($O108*(1+'3- Datos generales'!$B$5)^(BV$3-'3- Datos generales'!$B$4)),0)</f>
        <v>0</v>
      </c>
      <c r="BW108" s="20">
        <f>IF(AP108&gt;0,AP108*($O108*(1+'3- Datos generales'!$B$5)^(BW$3-'3- Datos generales'!$B$4)),0)</f>
        <v>0</v>
      </c>
      <c r="BX108" s="20">
        <f>IF(AQ108&gt;0,AQ108*($O108*(1+'3- Datos generales'!$B$5)^(BX$3-'3- Datos generales'!$B$4)),0)</f>
        <v>0</v>
      </c>
      <c r="BY108" s="20">
        <f>IF(AR108&gt;0,AR108*($O108*(1+'3- Datos generales'!$B$5)^(BY$3-'3- Datos generales'!$B$4)),0)</f>
        <v>0</v>
      </c>
      <c r="BZ108" s="20">
        <f>IF(AS108&gt;0,AS108*($O108*(1+'3- Datos generales'!$B$5)^(BZ$3-'3- Datos generales'!$B$4)),0)</f>
        <v>0</v>
      </c>
      <c r="CA108" s="20">
        <f>IF(AT108&gt;0,AT108*($O108*(1+'3- Datos generales'!$B$5)^(CA$3-'3- Datos generales'!$B$4)),0)</f>
        <v>0</v>
      </c>
      <c r="CB108" s="20">
        <f>IF(AU108&gt;0,AU108*($O108*(1+'3- Datos generales'!$B$5)^(CB$3-'3- Datos generales'!$B$4)),0)</f>
        <v>0</v>
      </c>
      <c r="CC108" s="155">
        <f>IF(AV108&gt;0,AV108*($O108*(1+'3- Datos generales'!$B$5)^(CC$3-'3- Datos generales'!$B$4)),0)</f>
        <v>0</v>
      </c>
    </row>
    <row r="109" spans="1:81" x14ac:dyDescent="0.25">
      <c r="A109" s="38"/>
      <c r="B109" s="14"/>
      <c r="C109" s="14">
        <f>'4-Registro de activos'!C109</f>
        <v>0</v>
      </c>
      <c r="D109" s="14">
        <f>'4-Registro de activos'!D109</f>
        <v>0</v>
      </c>
      <c r="E109" s="14">
        <f>'4-Registro de activos'!E109</f>
        <v>0</v>
      </c>
      <c r="F109" s="14">
        <f>'4-Registro de activos'!F109</f>
        <v>0</v>
      </c>
      <c r="G109" s="14">
        <f>'4-Registro de activos'!G109</f>
        <v>0</v>
      </c>
      <c r="H109" s="26">
        <f>'4-Registro de activos'!H109</f>
        <v>0</v>
      </c>
      <c r="I109" s="15" t="str">
        <f>'4-Registro de activos'!AV109</f>
        <v>n/a</v>
      </c>
      <c r="J109" s="14" t="str">
        <f>'4-Registro de activos'!AW109</f>
        <v>Bajo Riesgo</v>
      </c>
      <c r="K109" s="14" t="str">
        <f>'4-Registro de activos'!AX109</f>
        <v>n/a</v>
      </c>
      <c r="L109" s="14" t="str">
        <f>'4-Registro de activos'!AY109</f>
        <v>n/a</v>
      </c>
      <c r="M109" s="66">
        <f>IF('4-Registro de activos'!K109="Sistema no mejorado",AVERAGE('3- Datos generales'!$D$20:$D$21),0)</f>
        <v>0</v>
      </c>
      <c r="N109" s="20" t="str">
        <f>IF('4-Registro de activos'!K109="Sistema no mejorado",0,IF('4-Registro de activos'!I109="sin dato","n/a",IF('4-Registro de activos'!I109="otro","n/a",VLOOKUP('4-Registro de activos'!I109,'3- Datos generales'!$A$23:$D$24,4,0))))</f>
        <v>n/a</v>
      </c>
      <c r="O109" s="155" t="str">
        <f>IF('4-Registro de activos'!K109="Sistema no mejorado",0,IF('4-Registro de activos'!I109="sin dato","n/a",IF('4-Registro de activos'!I109="otro","n/a",VLOOKUP('4-Registro de activos'!I109,'3- Datos generales'!$A$26:$D$27,4,0))))</f>
        <v>n/a</v>
      </c>
      <c r="P109" s="22">
        <f>IF('4-Registro de activos'!$AY109="Nueva Construccion",ROUNDUP(('4-Registro de activos'!$G109*'3- Datos generales'!$B$12*(1+'3- Datos generales'!$B$11)^(P$3-'3- Datos generales'!$B$4)),0),0)</f>
        <v>0</v>
      </c>
      <c r="Q109" s="21">
        <f>IF('4-Registro de activos'!$AY109="Nueva Construccion",IF($P109&gt;0,0,ROUNDUP(('4-Registro de activos'!$G109*'3- Datos generales'!$B$12*(1+'3- Datos generales'!$B$11)^(Q$3-'3- Datos generales'!$B$4)),0)),0)</f>
        <v>0</v>
      </c>
      <c r="R109" s="21">
        <f>IF('4-Registro de activos'!$AY109="Nueva Construccion",IF($P109&gt;0,0,ROUNDUP(('4-Registro de activos'!$G109*'3- Datos generales'!$B$12*(1+'3- Datos generales'!$B$11)^(R$3-'3- Datos generales'!$B$4)),0)),0)</f>
        <v>0</v>
      </c>
      <c r="S109" s="21">
        <f>IF('4-Registro de activos'!$AY109="Nueva Construccion",IF($P109&gt;0,0,ROUNDUP(('4-Registro de activos'!$G109*'3- Datos generales'!$B$12*(1+'3- Datos generales'!$B$11)^(S$3-'3- Datos generales'!$B$4)),0)),0)</f>
        <v>0</v>
      </c>
      <c r="T109" s="21">
        <f>IF('4-Registro de activos'!$AY109="Nueva Construccion",IF($P109&gt;0,0,ROUNDUP(('4-Registro de activos'!$G109*'3- Datos generales'!$B$12*(1+'3- Datos generales'!$B$11)^(T$3-'3- Datos generales'!$B$4)),0)),0)</f>
        <v>0</v>
      </c>
      <c r="U109" s="21">
        <f>IF('4-Registro de activos'!$AY109="Nueva Construccion",IF($P109&gt;0,0,ROUNDUP(('4-Registro de activos'!$G109*'3- Datos generales'!$B$12*(1+'3- Datos generales'!$B$11)^(U$3-'3- Datos generales'!$B$4)),0)),0)</f>
        <v>0</v>
      </c>
      <c r="V109" s="21">
        <f>IF('4-Registro de activos'!$AY109="Nueva Construccion",IF($P109&gt;0,0,ROUNDUP(('4-Registro de activos'!$G109*'3- Datos generales'!$B$12*(1+'3- Datos generales'!$B$11)^(V$3-'3- Datos generales'!$B$4)),0)),0)</f>
        <v>0</v>
      </c>
      <c r="W109" s="21">
        <f>IF('4-Registro de activos'!$AY109="Nueva Construccion",IF($P109&gt;0,0,ROUNDUP(('4-Registro de activos'!$G109*'3- Datos generales'!$B$12*(1+'3- Datos generales'!$B$11)^(W$3-'3- Datos generales'!$B$4)),0)),0)</f>
        <v>0</v>
      </c>
      <c r="X109" s="21">
        <f>IF('4-Registro de activos'!$AY109="Nueva Construccion",IF($P109&gt;0,0,ROUNDUP(('4-Registro de activos'!$G109*'3- Datos generales'!$B$12*(1+'3- Datos generales'!$B$11)^(X$3-'3- Datos generales'!$B$4)),0)),0)</f>
        <v>0</v>
      </c>
      <c r="Y109" s="21">
        <f>IF('4-Registro de activos'!$AY109="Nueva Construccion",IF($P109&gt;0,0,ROUNDUP(('4-Registro de activos'!$G109*'3- Datos generales'!$B$12*(1+'3- Datos generales'!$B$11)^(Y$3-'3- Datos generales'!$B$4)),0)),0)</f>
        <v>0</v>
      </c>
      <c r="Z109" s="159">
        <f>IF('4-Registro de activos'!$AY109="Nueva Construccion",IF($P109&gt;0,0,ROUNDUP(('4-Registro de activos'!$G109*'3- Datos generales'!$B$12*(1+'3- Datos generales'!$B$11)^(Z$3-'3- Datos generales'!$B$4)),0)),0)</f>
        <v>0</v>
      </c>
      <c r="AA109" s="22">
        <f>IF('4-Registro de activos'!$AV109&lt;=(AA$3-'3- Datos generales'!$B$4),ROUNDUP(('4-Registro de activos'!$G109*'3- Datos generales'!$B$12*(1+'3- Datos generales'!$B$11)^(AA$3-'3- Datos generales'!$B$4)),0),0)</f>
        <v>0</v>
      </c>
      <c r="AB109" s="21">
        <f>IF('4-Registro de activos'!$AV109=(AB$3-'3- Datos generales'!$B$4),ROUNDUP(('4-Registro de activos'!$G109*'3- Datos generales'!$B$12*(1+'3- Datos generales'!$B$11)^(AB$3-'3- Datos generales'!$B$4)),0),0)</f>
        <v>0</v>
      </c>
      <c r="AC109" s="21">
        <f>IF('4-Registro de activos'!$AV109=(AC$3-'3- Datos generales'!$B$4),ROUNDUP(('4-Registro de activos'!$G109*'3- Datos generales'!$B$12*(1+'3- Datos generales'!$B$11)^(AC$3-'3- Datos generales'!$B$4)),0),0)</f>
        <v>0</v>
      </c>
      <c r="AD109" s="21">
        <f>IF('4-Registro de activos'!$AV109=(AD$3-'3- Datos generales'!$B$4),ROUNDUP(('4-Registro de activos'!$G109*'3- Datos generales'!$B$12*(1+'3- Datos generales'!$B$11)^(AD$3-'3- Datos generales'!$B$4)),0),0)</f>
        <v>0</v>
      </c>
      <c r="AE109" s="21">
        <f>IF('4-Registro de activos'!$AV109=(AE$3-'3- Datos generales'!$B$4),ROUNDUP(('4-Registro de activos'!$G109*'3- Datos generales'!$B$12*(1+'3- Datos generales'!$B$11)^(AE$3-'3- Datos generales'!$B$4)),0),0)</f>
        <v>0</v>
      </c>
      <c r="AF109" s="21">
        <f>IF('4-Registro de activos'!$AV109=(AF$3-'3- Datos generales'!$B$4),ROUNDUP(('4-Registro de activos'!$G109*'3- Datos generales'!$B$12*(1+'3- Datos generales'!$B$11)^(AF$3-'3- Datos generales'!$B$4)),0),0)</f>
        <v>0</v>
      </c>
      <c r="AG109" s="21">
        <f>IF('4-Registro de activos'!$AV109=(AG$3-'3- Datos generales'!$B$4),ROUNDUP(('4-Registro de activos'!$G109*'3- Datos generales'!$B$12*(1+'3- Datos generales'!$B$11)^(AG$3-'3- Datos generales'!$B$4)),0),0)</f>
        <v>0</v>
      </c>
      <c r="AH109" s="21">
        <f>IF('4-Registro de activos'!$AV109=(AH$3-'3- Datos generales'!$B$4),ROUNDUP(('4-Registro de activos'!$G109*'3- Datos generales'!$B$12*(1+'3- Datos generales'!$B$11)^(AH$3-'3- Datos generales'!$B$4)),0),0)</f>
        <v>0</v>
      </c>
      <c r="AI109" s="21">
        <f>IF('4-Registro de activos'!$AV109=(AI$3-'3- Datos generales'!$B$4),ROUNDUP(('4-Registro de activos'!$G109*'3- Datos generales'!$B$12*(1+'3- Datos generales'!$B$11)^(AI$3-'3- Datos generales'!$B$4)),0),0)</f>
        <v>0</v>
      </c>
      <c r="AJ109" s="21">
        <f>IF('4-Registro de activos'!$AV109=(AJ$3-'3- Datos generales'!$B$4),ROUNDUP(('4-Registro de activos'!$G109*'3- Datos generales'!$B$12*(1+'3- Datos generales'!$B$11)^(AJ$3-'3- Datos generales'!$B$4)),0),0)</f>
        <v>0</v>
      </c>
      <c r="AK109" s="159">
        <f>IF('4-Registro de activos'!$AV109=(AK$3-'3- Datos generales'!$B$4),ROUNDUP(('4-Registro de activos'!$G109*'3- Datos generales'!$B$12*(1+'3- Datos generales'!$B$11)^(AK$3-'3- Datos generales'!$B$4)),0),0)</f>
        <v>0</v>
      </c>
      <c r="AL109" s="22">
        <f>IF('4-Registro de activos'!$AV109&lt;=(AL$3-'3- Datos generales'!$B$4),ROUNDUP((('4-Registro de activos'!$H109*'3- Datos generales'!$B$12)*((1+'3- Datos generales'!$B$11)^(AL$3-'3- Datos generales'!$B$4+'8 -Datos de referencia'!$B$25))),0),0)</f>
        <v>0</v>
      </c>
      <c r="AM109" s="21">
        <f>IF('4-Registro de activos'!$AV109=(AM$3-'3- Datos generales'!$B$4),ROUNDUP((('4-Registro de activos'!$H109*'3- Datos generales'!$B$12)*((1+'3- Datos generales'!$B$11)^(AM$3-'3- Datos generales'!$B$4+'8 -Datos de referencia'!$B$25))),0),0)</f>
        <v>0</v>
      </c>
      <c r="AN109" s="21">
        <f>IF('4-Registro de activos'!$AV109=(AN$3-'3- Datos generales'!$B$4),ROUNDUP((('4-Registro de activos'!$H109*'3- Datos generales'!$B$12)*((1+'3- Datos generales'!$B$11)^(AN$3-'3- Datos generales'!$B$4+'8 -Datos de referencia'!$B$25))),0),0)</f>
        <v>0</v>
      </c>
      <c r="AO109" s="21">
        <f>IF('4-Registro de activos'!$AV109=(AO$3-'3- Datos generales'!$B$4),ROUNDUP((('4-Registro de activos'!$H109*'3- Datos generales'!$B$12)*((1+'3- Datos generales'!$B$11)^(AO$3-'3- Datos generales'!$B$4+'8 -Datos de referencia'!$B$25))),0),0)</f>
        <v>0</v>
      </c>
      <c r="AP109" s="21">
        <f>IF('4-Registro de activos'!$AV109=(AP$3-'3- Datos generales'!$B$4),ROUNDUP((('4-Registro de activos'!$H109*'3- Datos generales'!$B$12)*((1+'3- Datos generales'!$B$11)^(AP$3-'3- Datos generales'!$B$4+'8 -Datos de referencia'!$B$25))),0),0)</f>
        <v>0</v>
      </c>
      <c r="AQ109" s="21">
        <f>IF('4-Registro de activos'!$AV109=(AQ$3-'3- Datos generales'!$B$4),ROUNDUP((('4-Registro de activos'!$H109*'3- Datos generales'!$B$12)*((1+'3- Datos generales'!$B$11)^(AQ$3-'3- Datos generales'!$B$4+'8 -Datos de referencia'!$B$25))),0),0)</f>
        <v>0</v>
      </c>
      <c r="AR109" s="21">
        <f>IF('4-Registro de activos'!$AV109=(AR$3-'3- Datos generales'!$B$4),ROUNDUP((('4-Registro de activos'!$H109*'3- Datos generales'!$B$12)*((1+'3- Datos generales'!$B$11)^(AR$3-'3- Datos generales'!$B$4+'8 -Datos de referencia'!$B$25))),0),0)</f>
        <v>0</v>
      </c>
      <c r="AS109" s="21">
        <f>IF('4-Registro de activos'!$AV109=(AS$3-'3- Datos generales'!$B$4),ROUNDUP((('4-Registro de activos'!$H109*'3- Datos generales'!$B$12)*((1+'3- Datos generales'!$B$11)^(AS$3-'3- Datos generales'!$B$4+'8 -Datos de referencia'!$B$25))),0),0)</f>
        <v>0</v>
      </c>
      <c r="AT109" s="21">
        <f>IF('4-Registro de activos'!$AV109=(AT$3-'3- Datos generales'!$B$4),ROUNDUP((('4-Registro de activos'!$H109*'3- Datos generales'!$B$12)*((1+'3- Datos generales'!$B$11)^(AT$3-'3- Datos generales'!$B$4+'8 -Datos de referencia'!$B$25))),0),0)</f>
        <v>0</v>
      </c>
      <c r="AU109" s="21">
        <f>IF('4-Registro de activos'!$AV109=(AU$3-'3- Datos generales'!$B$4),ROUNDUP((('4-Registro de activos'!$H109*'3- Datos generales'!$B$12)*((1+'3- Datos generales'!$B$11)^(AU$3-'3- Datos generales'!$B$4+'8 -Datos de referencia'!$B$25))),0),0)</f>
        <v>0</v>
      </c>
      <c r="AV109" s="159">
        <f>IF('4-Registro de activos'!$AV109=(AV$3-'3- Datos generales'!$B$4),ROUNDUP((('4-Registro de activos'!$H109*'3- Datos generales'!$B$12)*((1+'3- Datos generales'!$B$11)^(AV$3-'3- Datos generales'!$B$4+'8 -Datos de referencia'!$B$25))),0),0)</f>
        <v>0</v>
      </c>
      <c r="AW109" s="23">
        <f>IF(P109&gt;0,($M109*(1+'3- Datos generales'!$B$5)^('5-Proyección inversiones'!AW$3-'3- Datos generales'!$B$4))*(P109*((1+'3- Datos generales'!$B$11)^(AW$3-'3- Datos generales'!$B$4+'8 -Datos de referencia'!$B$25))),0)</f>
        <v>0</v>
      </c>
      <c r="AX109" s="20">
        <f>IF(Q109&gt;0,($M109*(1+'3- Datos generales'!$B$5)^(AX$3-'3- Datos generales'!$B$4))*(Q109*((1+'3- Datos generales'!$B$11)^('5-Proyección inversiones'!AX$3-'3- Datos generales'!$B$4+'8 -Datos de referencia'!$B$25))),0)</f>
        <v>0</v>
      </c>
      <c r="AY109" s="20">
        <f>IF(R109&gt;0,($M109*(1+'3- Datos generales'!$B$5)^(AY$3-'3- Datos generales'!$B$4))*(R109*((1+'3- Datos generales'!$B$11)^('5-Proyección inversiones'!AY$3-'3- Datos generales'!$B$4+'8 -Datos de referencia'!$B$25))),0)</f>
        <v>0</v>
      </c>
      <c r="AZ109" s="20">
        <f>IF(S109&gt;0,($M109*(1+'3- Datos generales'!$B$5)^(AZ$3-'3- Datos generales'!$B$4))*(S109*((1+'3- Datos generales'!$B$11)^('5-Proyección inversiones'!AZ$3-'3- Datos generales'!$B$4+'8 -Datos de referencia'!$B$25))),0)</f>
        <v>0</v>
      </c>
      <c r="BA109" s="20">
        <f>IF(T109&gt;0,($M109*(1+'3- Datos generales'!$B$5)^(BA$3-'3- Datos generales'!$B$4))*(T109*((1+'3- Datos generales'!$B$11)^('5-Proyección inversiones'!BA$3-'3- Datos generales'!$B$4+'8 -Datos de referencia'!$B$25))),0)</f>
        <v>0</v>
      </c>
      <c r="BB109" s="20">
        <f>IF(U109&gt;0,($M109*(1+'3- Datos generales'!$B$5)^(BB$3-'3- Datos generales'!$B$4))*(U109*((1+'3- Datos generales'!$B$11)^('5-Proyección inversiones'!BB$3-'3- Datos generales'!$B$4+'8 -Datos de referencia'!$B$25))),0)</f>
        <v>0</v>
      </c>
      <c r="BC109" s="20">
        <f>IF(V109&gt;0,($M109*(1+'3- Datos generales'!$B$5)^(BC$3-'3- Datos generales'!$B$4))*(V109*((1+'3- Datos generales'!$B$11)^('5-Proyección inversiones'!BC$3-'3- Datos generales'!$B$4+'8 -Datos de referencia'!$B$25))),0)</f>
        <v>0</v>
      </c>
      <c r="BD109" s="20">
        <f>IF(W109&gt;0,($M109*(1+'3- Datos generales'!$B$5)^(BD$3-'3- Datos generales'!$B$4))*(W109*((1+'3- Datos generales'!$B$11)^('5-Proyección inversiones'!BD$3-'3- Datos generales'!$B$4+'8 -Datos de referencia'!$B$25))),0)</f>
        <v>0</v>
      </c>
      <c r="BE109" s="20">
        <f>IF(X109&gt;0,($M109*(1+'3- Datos generales'!$B$5)^(BE$3-'3- Datos generales'!$B$4))*(X109*((1+'3- Datos generales'!$B$11)^('5-Proyección inversiones'!BE$3-'3- Datos generales'!$B$4+'8 -Datos de referencia'!$B$25))),0)</f>
        <v>0</v>
      </c>
      <c r="BF109" s="20">
        <f>IF(Y109&gt;0,($M109*(1+'3- Datos generales'!$B$5)^(BF$3-'3- Datos generales'!$B$4))*(Y109*((1+'3- Datos generales'!$B$11)^('5-Proyección inversiones'!BF$3-'3- Datos generales'!$B$4+'8 -Datos de referencia'!$B$25))),0)</f>
        <v>0</v>
      </c>
      <c r="BG109" s="155">
        <f>IF(Z109&gt;0,($M109*(1+'3- Datos generales'!$B$5)^(BG$3-'3- Datos generales'!$B$4))*(Z109*((1+'3- Datos generales'!$B$11)^('5-Proyección inversiones'!BG$3-'3- Datos generales'!$B$4+'8 -Datos de referencia'!$B$25))),0)</f>
        <v>0</v>
      </c>
      <c r="BH109" s="23">
        <f>IF(AA109&gt;0,($N109*(1+'3- Datos generales'!$B$5)^(BH$3-'3- Datos generales'!$B$4))*(AA109*((1+'3- Datos generales'!$B$11)^('5-Proyección inversiones'!BH$3-'3- Datos generales'!$B$4+'8 -Datos de referencia'!$B$25))),0)</f>
        <v>0</v>
      </c>
      <c r="BI109" s="20">
        <f>IF(AB109&gt;0,$N109*((1+'3- Datos generales'!$B$5)^(BI$3-'3- Datos generales'!$B$4))*(AB109*((1+'3- Datos generales'!$B$11)^('5-Proyección inversiones'!BI$3-'3- Datos generales'!$B$4+'8 -Datos de referencia'!$B$25))),0)</f>
        <v>0</v>
      </c>
      <c r="BJ109" s="20">
        <f>IF(AC109&gt;0,$N109*((1+'3- Datos generales'!$B$5)^(BJ$3-'3- Datos generales'!$B$4))*(AC109*((1+'3- Datos generales'!$B$11)^('5-Proyección inversiones'!BJ$3-'3- Datos generales'!$B$4+'8 -Datos de referencia'!$B$25))),0)</f>
        <v>0</v>
      </c>
      <c r="BK109" s="20">
        <f>IF(AD109&gt;0,$N109*((1+'3- Datos generales'!$B$5)^(BK$3-'3- Datos generales'!$B$4))*(AD109*((1+'3- Datos generales'!$B$11)^('5-Proyección inversiones'!BK$3-'3- Datos generales'!$B$4+'8 -Datos de referencia'!$B$25))),0)</f>
        <v>0</v>
      </c>
      <c r="BL109" s="20">
        <f>IF(AE109&gt;0,$N109*((1+'3- Datos generales'!$B$5)^(BL$3-'3- Datos generales'!$B$4))*(AE109*((1+'3- Datos generales'!$B$11)^('5-Proyección inversiones'!BL$3-'3- Datos generales'!$B$4+'8 -Datos de referencia'!$B$25))),0)</f>
        <v>0</v>
      </c>
      <c r="BM109" s="20">
        <f>IF(AF109&gt;0,$N109*((1+'3- Datos generales'!$B$5)^(BM$3-'3- Datos generales'!$B$4))*(AF109*((1+'3- Datos generales'!$B$11)^('5-Proyección inversiones'!BM$3-'3- Datos generales'!$B$4+'8 -Datos de referencia'!$B$25))),0)</f>
        <v>0</v>
      </c>
      <c r="BN109" s="20">
        <f>IF(AG109&gt;0,$N109*((1+'3- Datos generales'!$B$5)^(BN$3-'3- Datos generales'!$B$4))*(AG109*((1+'3- Datos generales'!$B$11)^('5-Proyección inversiones'!BN$3-'3- Datos generales'!$B$4+'8 -Datos de referencia'!$B$25))),0)</f>
        <v>0</v>
      </c>
      <c r="BO109" s="20">
        <f>IF(AH109&gt;0,$N109*((1+'3- Datos generales'!$B$5)^(BO$3-'3- Datos generales'!$B$4))*(AH109*((1+'3- Datos generales'!$B$11)^('5-Proyección inversiones'!BO$3-'3- Datos generales'!$B$4+'8 -Datos de referencia'!$B$25))),0)</f>
        <v>0</v>
      </c>
      <c r="BP109" s="20">
        <f>IF(AI109&gt;0,$N109*((1+'3- Datos generales'!$B$5)^(BP$3-'3- Datos generales'!$B$4))*(AI109*((1+'3- Datos generales'!$B$11)^('5-Proyección inversiones'!BP$3-'3- Datos generales'!$B$4+'8 -Datos de referencia'!$B$25))),0)</f>
        <v>0</v>
      </c>
      <c r="BQ109" s="20">
        <f>IF(AJ109&gt;0,$N109*((1+'3- Datos generales'!$B$5)^(BQ$3-'3- Datos generales'!$B$4))*(AJ109*((1+'3- Datos generales'!$B$11)^('5-Proyección inversiones'!BQ$3-'3- Datos generales'!$B$4+'8 -Datos de referencia'!$B$25))),0)</f>
        <v>0</v>
      </c>
      <c r="BR109" s="155">
        <f>IF(AK109&gt;0,$N109*((1+'3- Datos generales'!$B$5)^(BR$3-'3- Datos generales'!$B$4))*(AK109*((1+'3- Datos generales'!$B$11)^('5-Proyección inversiones'!BR$3-'3- Datos generales'!$B$4+'8 -Datos de referencia'!$B$25))),0)</f>
        <v>0</v>
      </c>
      <c r="BS109" s="23">
        <f>IF(AL109&gt;0,AL109*($O109*(1+'3- Datos generales'!$B$5)^(BH$3-'3- Datos generales'!$B$4)),0)</f>
        <v>0</v>
      </c>
      <c r="BT109" s="20">
        <f>IF(AM109&gt;0,AM109*($O109*(1+'3- Datos generales'!$B$5)^(BT$3-'3- Datos generales'!$B$4)),0)</f>
        <v>0</v>
      </c>
      <c r="BU109" s="20">
        <f>IF(AN109&gt;0,AN109*($O109*(1+'3- Datos generales'!$B$5)^(BU$3-'3- Datos generales'!$B$4)),0)</f>
        <v>0</v>
      </c>
      <c r="BV109" s="20">
        <f>IF(AO109&gt;0,AO109*($O109*(1+'3- Datos generales'!$B$5)^(BV$3-'3- Datos generales'!$B$4)),0)</f>
        <v>0</v>
      </c>
      <c r="BW109" s="20">
        <f>IF(AP109&gt;0,AP109*($O109*(1+'3- Datos generales'!$B$5)^(BW$3-'3- Datos generales'!$B$4)),0)</f>
        <v>0</v>
      </c>
      <c r="BX109" s="20">
        <f>IF(AQ109&gt;0,AQ109*($O109*(1+'3- Datos generales'!$B$5)^(BX$3-'3- Datos generales'!$B$4)),0)</f>
        <v>0</v>
      </c>
      <c r="BY109" s="20">
        <f>IF(AR109&gt;0,AR109*($O109*(1+'3- Datos generales'!$B$5)^(BY$3-'3- Datos generales'!$B$4)),0)</f>
        <v>0</v>
      </c>
      <c r="BZ109" s="20">
        <f>IF(AS109&gt;0,AS109*($O109*(1+'3- Datos generales'!$B$5)^(BZ$3-'3- Datos generales'!$B$4)),0)</f>
        <v>0</v>
      </c>
      <c r="CA109" s="20">
        <f>IF(AT109&gt;0,AT109*($O109*(1+'3- Datos generales'!$B$5)^(CA$3-'3- Datos generales'!$B$4)),0)</f>
        <v>0</v>
      </c>
      <c r="CB109" s="20">
        <f>IF(AU109&gt;0,AU109*($O109*(1+'3- Datos generales'!$B$5)^(CB$3-'3- Datos generales'!$B$4)),0)</f>
        <v>0</v>
      </c>
      <c r="CC109" s="155">
        <f>IF(AV109&gt;0,AV109*($O109*(1+'3- Datos generales'!$B$5)^(CC$3-'3- Datos generales'!$B$4)),0)</f>
        <v>0</v>
      </c>
    </row>
    <row r="110" spans="1:81" x14ac:dyDescent="0.25">
      <c r="A110" s="38"/>
      <c r="B110" s="14"/>
      <c r="C110" s="14">
        <f>'4-Registro de activos'!C110</f>
        <v>0</v>
      </c>
      <c r="D110" s="14">
        <f>'4-Registro de activos'!D110</f>
        <v>0</v>
      </c>
      <c r="E110" s="14">
        <f>'4-Registro de activos'!E110</f>
        <v>0</v>
      </c>
      <c r="F110" s="14">
        <f>'4-Registro de activos'!F110</f>
        <v>0</v>
      </c>
      <c r="G110" s="14">
        <f>'4-Registro de activos'!G110</f>
        <v>0</v>
      </c>
      <c r="H110" s="26">
        <f>'4-Registro de activos'!H110</f>
        <v>0</v>
      </c>
      <c r="I110" s="15" t="str">
        <f>'4-Registro de activos'!AV110</f>
        <v>n/a</v>
      </c>
      <c r="J110" s="14" t="str">
        <f>'4-Registro de activos'!AW110</f>
        <v>Bajo Riesgo</v>
      </c>
      <c r="K110" s="14" t="str">
        <f>'4-Registro de activos'!AX110</f>
        <v>n/a</v>
      </c>
      <c r="L110" s="14" t="str">
        <f>'4-Registro de activos'!AY110</f>
        <v>n/a</v>
      </c>
      <c r="M110" s="66">
        <f>IF('4-Registro de activos'!K110="Sistema no mejorado",AVERAGE('3- Datos generales'!$D$20:$D$21),0)</f>
        <v>0</v>
      </c>
      <c r="N110" s="20" t="str">
        <f>IF('4-Registro de activos'!K110="Sistema no mejorado",0,IF('4-Registro de activos'!I110="sin dato","n/a",IF('4-Registro de activos'!I110="otro","n/a",VLOOKUP('4-Registro de activos'!I110,'3- Datos generales'!$A$23:$D$24,4,0))))</f>
        <v>n/a</v>
      </c>
      <c r="O110" s="155" t="str">
        <f>IF('4-Registro de activos'!K110="Sistema no mejorado",0,IF('4-Registro de activos'!I110="sin dato","n/a",IF('4-Registro de activos'!I110="otro","n/a",VLOOKUP('4-Registro de activos'!I110,'3- Datos generales'!$A$26:$D$27,4,0))))</f>
        <v>n/a</v>
      </c>
      <c r="P110" s="22">
        <f>IF('4-Registro de activos'!$AY110="Nueva Construccion",ROUNDUP(('4-Registro de activos'!$G110*'3- Datos generales'!$B$12*(1+'3- Datos generales'!$B$11)^(P$3-'3- Datos generales'!$B$4)),0),0)</f>
        <v>0</v>
      </c>
      <c r="Q110" s="21">
        <f>IF('4-Registro de activos'!$AY110="Nueva Construccion",IF($P110&gt;0,0,ROUNDUP(('4-Registro de activos'!$G110*'3- Datos generales'!$B$12*(1+'3- Datos generales'!$B$11)^(Q$3-'3- Datos generales'!$B$4)),0)),0)</f>
        <v>0</v>
      </c>
      <c r="R110" s="21">
        <f>IF('4-Registro de activos'!$AY110="Nueva Construccion",IF($P110&gt;0,0,ROUNDUP(('4-Registro de activos'!$G110*'3- Datos generales'!$B$12*(1+'3- Datos generales'!$B$11)^(R$3-'3- Datos generales'!$B$4)),0)),0)</f>
        <v>0</v>
      </c>
      <c r="S110" s="21">
        <f>IF('4-Registro de activos'!$AY110="Nueva Construccion",IF($P110&gt;0,0,ROUNDUP(('4-Registro de activos'!$G110*'3- Datos generales'!$B$12*(1+'3- Datos generales'!$B$11)^(S$3-'3- Datos generales'!$B$4)),0)),0)</f>
        <v>0</v>
      </c>
      <c r="T110" s="21">
        <f>IF('4-Registro de activos'!$AY110="Nueva Construccion",IF($P110&gt;0,0,ROUNDUP(('4-Registro de activos'!$G110*'3- Datos generales'!$B$12*(1+'3- Datos generales'!$B$11)^(T$3-'3- Datos generales'!$B$4)),0)),0)</f>
        <v>0</v>
      </c>
      <c r="U110" s="21">
        <f>IF('4-Registro de activos'!$AY110="Nueva Construccion",IF($P110&gt;0,0,ROUNDUP(('4-Registro de activos'!$G110*'3- Datos generales'!$B$12*(1+'3- Datos generales'!$B$11)^(U$3-'3- Datos generales'!$B$4)),0)),0)</f>
        <v>0</v>
      </c>
      <c r="V110" s="21">
        <f>IF('4-Registro de activos'!$AY110="Nueva Construccion",IF($P110&gt;0,0,ROUNDUP(('4-Registro de activos'!$G110*'3- Datos generales'!$B$12*(1+'3- Datos generales'!$B$11)^(V$3-'3- Datos generales'!$B$4)),0)),0)</f>
        <v>0</v>
      </c>
      <c r="W110" s="21">
        <f>IF('4-Registro de activos'!$AY110="Nueva Construccion",IF($P110&gt;0,0,ROUNDUP(('4-Registro de activos'!$G110*'3- Datos generales'!$B$12*(1+'3- Datos generales'!$B$11)^(W$3-'3- Datos generales'!$B$4)),0)),0)</f>
        <v>0</v>
      </c>
      <c r="X110" s="21">
        <f>IF('4-Registro de activos'!$AY110="Nueva Construccion",IF($P110&gt;0,0,ROUNDUP(('4-Registro de activos'!$G110*'3- Datos generales'!$B$12*(1+'3- Datos generales'!$B$11)^(X$3-'3- Datos generales'!$B$4)),0)),0)</f>
        <v>0</v>
      </c>
      <c r="Y110" s="21">
        <f>IF('4-Registro de activos'!$AY110="Nueva Construccion",IF($P110&gt;0,0,ROUNDUP(('4-Registro de activos'!$G110*'3- Datos generales'!$B$12*(1+'3- Datos generales'!$B$11)^(Y$3-'3- Datos generales'!$B$4)),0)),0)</f>
        <v>0</v>
      </c>
      <c r="Z110" s="159">
        <f>IF('4-Registro de activos'!$AY110="Nueva Construccion",IF($P110&gt;0,0,ROUNDUP(('4-Registro de activos'!$G110*'3- Datos generales'!$B$12*(1+'3- Datos generales'!$B$11)^(Z$3-'3- Datos generales'!$B$4)),0)),0)</f>
        <v>0</v>
      </c>
      <c r="AA110" s="22">
        <f>IF('4-Registro de activos'!$AV110&lt;=(AA$3-'3- Datos generales'!$B$4),ROUNDUP(('4-Registro de activos'!$G110*'3- Datos generales'!$B$12*(1+'3- Datos generales'!$B$11)^(AA$3-'3- Datos generales'!$B$4)),0),0)</f>
        <v>0</v>
      </c>
      <c r="AB110" s="21">
        <f>IF('4-Registro de activos'!$AV110=(AB$3-'3- Datos generales'!$B$4),ROUNDUP(('4-Registro de activos'!$G110*'3- Datos generales'!$B$12*(1+'3- Datos generales'!$B$11)^(AB$3-'3- Datos generales'!$B$4)),0),0)</f>
        <v>0</v>
      </c>
      <c r="AC110" s="21">
        <f>IF('4-Registro de activos'!$AV110=(AC$3-'3- Datos generales'!$B$4),ROUNDUP(('4-Registro de activos'!$G110*'3- Datos generales'!$B$12*(1+'3- Datos generales'!$B$11)^(AC$3-'3- Datos generales'!$B$4)),0),0)</f>
        <v>0</v>
      </c>
      <c r="AD110" s="21">
        <f>IF('4-Registro de activos'!$AV110=(AD$3-'3- Datos generales'!$B$4),ROUNDUP(('4-Registro de activos'!$G110*'3- Datos generales'!$B$12*(1+'3- Datos generales'!$B$11)^(AD$3-'3- Datos generales'!$B$4)),0),0)</f>
        <v>0</v>
      </c>
      <c r="AE110" s="21">
        <f>IF('4-Registro de activos'!$AV110=(AE$3-'3- Datos generales'!$B$4),ROUNDUP(('4-Registro de activos'!$G110*'3- Datos generales'!$B$12*(1+'3- Datos generales'!$B$11)^(AE$3-'3- Datos generales'!$B$4)),0),0)</f>
        <v>0</v>
      </c>
      <c r="AF110" s="21">
        <f>IF('4-Registro de activos'!$AV110=(AF$3-'3- Datos generales'!$B$4),ROUNDUP(('4-Registro de activos'!$G110*'3- Datos generales'!$B$12*(1+'3- Datos generales'!$B$11)^(AF$3-'3- Datos generales'!$B$4)),0),0)</f>
        <v>0</v>
      </c>
      <c r="AG110" s="21">
        <f>IF('4-Registro de activos'!$AV110=(AG$3-'3- Datos generales'!$B$4),ROUNDUP(('4-Registro de activos'!$G110*'3- Datos generales'!$B$12*(1+'3- Datos generales'!$B$11)^(AG$3-'3- Datos generales'!$B$4)),0),0)</f>
        <v>0</v>
      </c>
      <c r="AH110" s="21">
        <f>IF('4-Registro de activos'!$AV110=(AH$3-'3- Datos generales'!$B$4),ROUNDUP(('4-Registro de activos'!$G110*'3- Datos generales'!$B$12*(1+'3- Datos generales'!$B$11)^(AH$3-'3- Datos generales'!$B$4)),0),0)</f>
        <v>0</v>
      </c>
      <c r="AI110" s="21">
        <f>IF('4-Registro de activos'!$AV110=(AI$3-'3- Datos generales'!$B$4),ROUNDUP(('4-Registro de activos'!$G110*'3- Datos generales'!$B$12*(1+'3- Datos generales'!$B$11)^(AI$3-'3- Datos generales'!$B$4)),0),0)</f>
        <v>0</v>
      </c>
      <c r="AJ110" s="21">
        <f>IF('4-Registro de activos'!$AV110=(AJ$3-'3- Datos generales'!$B$4),ROUNDUP(('4-Registro de activos'!$G110*'3- Datos generales'!$B$12*(1+'3- Datos generales'!$B$11)^(AJ$3-'3- Datos generales'!$B$4)),0),0)</f>
        <v>0</v>
      </c>
      <c r="AK110" s="159">
        <f>IF('4-Registro de activos'!$AV110=(AK$3-'3- Datos generales'!$B$4),ROUNDUP(('4-Registro de activos'!$G110*'3- Datos generales'!$B$12*(1+'3- Datos generales'!$B$11)^(AK$3-'3- Datos generales'!$B$4)),0),0)</f>
        <v>0</v>
      </c>
      <c r="AL110" s="22">
        <f>IF('4-Registro de activos'!$AV110&lt;=(AL$3-'3- Datos generales'!$B$4),ROUNDUP((('4-Registro de activos'!$H110*'3- Datos generales'!$B$12)*((1+'3- Datos generales'!$B$11)^(AL$3-'3- Datos generales'!$B$4+'8 -Datos de referencia'!$B$25))),0),0)</f>
        <v>0</v>
      </c>
      <c r="AM110" s="21">
        <f>IF('4-Registro de activos'!$AV110=(AM$3-'3- Datos generales'!$B$4),ROUNDUP((('4-Registro de activos'!$H110*'3- Datos generales'!$B$12)*((1+'3- Datos generales'!$B$11)^(AM$3-'3- Datos generales'!$B$4+'8 -Datos de referencia'!$B$25))),0),0)</f>
        <v>0</v>
      </c>
      <c r="AN110" s="21">
        <f>IF('4-Registro de activos'!$AV110=(AN$3-'3- Datos generales'!$B$4),ROUNDUP((('4-Registro de activos'!$H110*'3- Datos generales'!$B$12)*((1+'3- Datos generales'!$B$11)^(AN$3-'3- Datos generales'!$B$4+'8 -Datos de referencia'!$B$25))),0),0)</f>
        <v>0</v>
      </c>
      <c r="AO110" s="21">
        <f>IF('4-Registro de activos'!$AV110=(AO$3-'3- Datos generales'!$B$4),ROUNDUP((('4-Registro de activos'!$H110*'3- Datos generales'!$B$12)*((1+'3- Datos generales'!$B$11)^(AO$3-'3- Datos generales'!$B$4+'8 -Datos de referencia'!$B$25))),0),0)</f>
        <v>0</v>
      </c>
      <c r="AP110" s="21">
        <f>IF('4-Registro de activos'!$AV110=(AP$3-'3- Datos generales'!$B$4),ROUNDUP((('4-Registro de activos'!$H110*'3- Datos generales'!$B$12)*((1+'3- Datos generales'!$B$11)^(AP$3-'3- Datos generales'!$B$4+'8 -Datos de referencia'!$B$25))),0),0)</f>
        <v>0</v>
      </c>
      <c r="AQ110" s="21">
        <f>IF('4-Registro de activos'!$AV110=(AQ$3-'3- Datos generales'!$B$4),ROUNDUP((('4-Registro de activos'!$H110*'3- Datos generales'!$B$12)*((1+'3- Datos generales'!$B$11)^(AQ$3-'3- Datos generales'!$B$4+'8 -Datos de referencia'!$B$25))),0),0)</f>
        <v>0</v>
      </c>
      <c r="AR110" s="21">
        <f>IF('4-Registro de activos'!$AV110=(AR$3-'3- Datos generales'!$B$4),ROUNDUP((('4-Registro de activos'!$H110*'3- Datos generales'!$B$12)*((1+'3- Datos generales'!$B$11)^(AR$3-'3- Datos generales'!$B$4+'8 -Datos de referencia'!$B$25))),0),0)</f>
        <v>0</v>
      </c>
      <c r="AS110" s="21">
        <f>IF('4-Registro de activos'!$AV110=(AS$3-'3- Datos generales'!$B$4),ROUNDUP((('4-Registro de activos'!$H110*'3- Datos generales'!$B$12)*((1+'3- Datos generales'!$B$11)^(AS$3-'3- Datos generales'!$B$4+'8 -Datos de referencia'!$B$25))),0),0)</f>
        <v>0</v>
      </c>
      <c r="AT110" s="21">
        <f>IF('4-Registro de activos'!$AV110=(AT$3-'3- Datos generales'!$B$4),ROUNDUP((('4-Registro de activos'!$H110*'3- Datos generales'!$B$12)*((1+'3- Datos generales'!$B$11)^(AT$3-'3- Datos generales'!$B$4+'8 -Datos de referencia'!$B$25))),0),0)</f>
        <v>0</v>
      </c>
      <c r="AU110" s="21">
        <f>IF('4-Registro de activos'!$AV110=(AU$3-'3- Datos generales'!$B$4),ROUNDUP((('4-Registro de activos'!$H110*'3- Datos generales'!$B$12)*((1+'3- Datos generales'!$B$11)^(AU$3-'3- Datos generales'!$B$4+'8 -Datos de referencia'!$B$25))),0),0)</f>
        <v>0</v>
      </c>
      <c r="AV110" s="159">
        <f>IF('4-Registro de activos'!$AV110=(AV$3-'3- Datos generales'!$B$4),ROUNDUP((('4-Registro de activos'!$H110*'3- Datos generales'!$B$12)*((1+'3- Datos generales'!$B$11)^(AV$3-'3- Datos generales'!$B$4+'8 -Datos de referencia'!$B$25))),0),0)</f>
        <v>0</v>
      </c>
      <c r="AW110" s="23">
        <f>IF(P110&gt;0,($M110*(1+'3- Datos generales'!$B$5)^('5-Proyección inversiones'!AW$3-'3- Datos generales'!$B$4))*(P110*((1+'3- Datos generales'!$B$11)^(AW$3-'3- Datos generales'!$B$4+'8 -Datos de referencia'!$B$25))),0)</f>
        <v>0</v>
      </c>
      <c r="AX110" s="20">
        <f>IF(Q110&gt;0,($M110*(1+'3- Datos generales'!$B$5)^(AX$3-'3- Datos generales'!$B$4))*(Q110*((1+'3- Datos generales'!$B$11)^('5-Proyección inversiones'!AX$3-'3- Datos generales'!$B$4+'8 -Datos de referencia'!$B$25))),0)</f>
        <v>0</v>
      </c>
      <c r="AY110" s="20">
        <f>IF(R110&gt;0,($M110*(1+'3- Datos generales'!$B$5)^(AY$3-'3- Datos generales'!$B$4))*(R110*((1+'3- Datos generales'!$B$11)^('5-Proyección inversiones'!AY$3-'3- Datos generales'!$B$4+'8 -Datos de referencia'!$B$25))),0)</f>
        <v>0</v>
      </c>
      <c r="AZ110" s="20">
        <f>IF(S110&gt;0,($M110*(1+'3- Datos generales'!$B$5)^(AZ$3-'3- Datos generales'!$B$4))*(S110*((1+'3- Datos generales'!$B$11)^('5-Proyección inversiones'!AZ$3-'3- Datos generales'!$B$4+'8 -Datos de referencia'!$B$25))),0)</f>
        <v>0</v>
      </c>
      <c r="BA110" s="20">
        <f>IF(T110&gt;0,($M110*(1+'3- Datos generales'!$B$5)^(BA$3-'3- Datos generales'!$B$4))*(T110*((1+'3- Datos generales'!$B$11)^('5-Proyección inversiones'!BA$3-'3- Datos generales'!$B$4+'8 -Datos de referencia'!$B$25))),0)</f>
        <v>0</v>
      </c>
      <c r="BB110" s="20">
        <f>IF(U110&gt;0,($M110*(1+'3- Datos generales'!$B$5)^(BB$3-'3- Datos generales'!$B$4))*(U110*((1+'3- Datos generales'!$B$11)^('5-Proyección inversiones'!BB$3-'3- Datos generales'!$B$4+'8 -Datos de referencia'!$B$25))),0)</f>
        <v>0</v>
      </c>
      <c r="BC110" s="20">
        <f>IF(V110&gt;0,($M110*(1+'3- Datos generales'!$B$5)^(BC$3-'3- Datos generales'!$B$4))*(V110*((1+'3- Datos generales'!$B$11)^('5-Proyección inversiones'!BC$3-'3- Datos generales'!$B$4+'8 -Datos de referencia'!$B$25))),0)</f>
        <v>0</v>
      </c>
      <c r="BD110" s="20">
        <f>IF(W110&gt;0,($M110*(1+'3- Datos generales'!$B$5)^(BD$3-'3- Datos generales'!$B$4))*(W110*((1+'3- Datos generales'!$B$11)^('5-Proyección inversiones'!BD$3-'3- Datos generales'!$B$4+'8 -Datos de referencia'!$B$25))),0)</f>
        <v>0</v>
      </c>
      <c r="BE110" s="20">
        <f>IF(X110&gt;0,($M110*(1+'3- Datos generales'!$B$5)^(BE$3-'3- Datos generales'!$B$4))*(X110*((1+'3- Datos generales'!$B$11)^('5-Proyección inversiones'!BE$3-'3- Datos generales'!$B$4+'8 -Datos de referencia'!$B$25))),0)</f>
        <v>0</v>
      </c>
      <c r="BF110" s="20">
        <f>IF(Y110&gt;0,($M110*(1+'3- Datos generales'!$B$5)^(BF$3-'3- Datos generales'!$B$4))*(Y110*((1+'3- Datos generales'!$B$11)^('5-Proyección inversiones'!BF$3-'3- Datos generales'!$B$4+'8 -Datos de referencia'!$B$25))),0)</f>
        <v>0</v>
      </c>
      <c r="BG110" s="155">
        <f>IF(Z110&gt;0,($M110*(1+'3- Datos generales'!$B$5)^(BG$3-'3- Datos generales'!$B$4))*(Z110*((1+'3- Datos generales'!$B$11)^('5-Proyección inversiones'!BG$3-'3- Datos generales'!$B$4+'8 -Datos de referencia'!$B$25))),0)</f>
        <v>0</v>
      </c>
      <c r="BH110" s="23">
        <f>IF(AA110&gt;0,($N110*(1+'3- Datos generales'!$B$5)^(BH$3-'3- Datos generales'!$B$4))*(AA110*((1+'3- Datos generales'!$B$11)^('5-Proyección inversiones'!BH$3-'3- Datos generales'!$B$4+'8 -Datos de referencia'!$B$25))),0)</f>
        <v>0</v>
      </c>
      <c r="BI110" s="20">
        <f>IF(AB110&gt;0,$N110*((1+'3- Datos generales'!$B$5)^(BI$3-'3- Datos generales'!$B$4))*(AB110*((1+'3- Datos generales'!$B$11)^('5-Proyección inversiones'!BI$3-'3- Datos generales'!$B$4+'8 -Datos de referencia'!$B$25))),0)</f>
        <v>0</v>
      </c>
      <c r="BJ110" s="20">
        <f>IF(AC110&gt;0,$N110*((1+'3- Datos generales'!$B$5)^(BJ$3-'3- Datos generales'!$B$4))*(AC110*((1+'3- Datos generales'!$B$11)^('5-Proyección inversiones'!BJ$3-'3- Datos generales'!$B$4+'8 -Datos de referencia'!$B$25))),0)</f>
        <v>0</v>
      </c>
      <c r="BK110" s="20">
        <f>IF(AD110&gt;0,$N110*((1+'3- Datos generales'!$B$5)^(BK$3-'3- Datos generales'!$B$4))*(AD110*((1+'3- Datos generales'!$B$11)^('5-Proyección inversiones'!BK$3-'3- Datos generales'!$B$4+'8 -Datos de referencia'!$B$25))),0)</f>
        <v>0</v>
      </c>
      <c r="BL110" s="20">
        <f>IF(AE110&gt;0,$N110*((1+'3- Datos generales'!$B$5)^(BL$3-'3- Datos generales'!$B$4))*(AE110*((1+'3- Datos generales'!$B$11)^('5-Proyección inversiones'!BL$3-'3- Datos generales'!$B$4+'8 -Datos de referencia'!$B$25))),0)</f>
        <v>0</v>
      </c>
      <c r="BM110" s="20">
        <f>IF(AF110&gt;0,$N110*((1+'3- Datos generales'!$B$5)^(BM$3-'3- Datos generales'!$B$4))*(AF110*((1+'3- Datos generales'!$B$11)^('5-Proyección inversiones'!BM$3-'3- Datos generales'!$B$4+'8 -Datos de referencia'!$B$25))),0)</f>
        <v>0</v>
      </c>
      <c r="BN110" s="20">
        <f>IF(AG110&gt;0,$N110*((1+'3- Datos generales'!$B$5)^(BN$3-'3- Datos generales'!$B$4))*(AG110*((1+'3- Datos generales'!$B$11)^('5-Proyección inversiones'!BN$3-'3- Datos generales'!$B$4+'8 -Datos de referencia'!$B$25))),0)</f>
        <v>0</v>
      </c>
      <c r="BO110" s="20">
        <f>IF(AH110&gt;0,$N110*((1+'3- Datos generales'!$B$5)^(BO$3-'3- Datos generales'!$B$4))*(AH110*((1+'3- Datos generales'!$B$11)^('5-Proyección inversiones'!BO$3-'3- Datos generales'!$B$4+'8 -Datos de referencia'!$B$25))),0)</f>
        <v>0</v>
      </c>
      <c r="BP110" s="20">
        <f>IF(AI110&gt;0,$N110*((1+'3- Datos generales'!$B$5)^(BP$3-'3- Datos generales'!$B$4))*(AI110*((1+'3- Datos generales'!$B$11)^('5-Proyección inversiones'!BP$3-'3- Datos generales'!$B$4+'8 -Datos de referencia'!$B$25))),0)</f>
        <v>0</v>
      </c>
      <c r="BQ110" s="20">
        <f>IF(AJ110&gt;0,$N110*((1+'3- Datos generales'!$B$5)^(BQ$3-'3- Datos generales'!$B$4))*(AJ110*((1+'3- Datos generales'!$B$11)^('5-Proyección inversiones'!BQ$3-'3- Datos generales'!$B$4+'8 -Datos de referencia'!$B$25))),0)</f>
        <v>0</v>
      </c>
      <c r="BR110" s="155">
        <f>IF(AK110&gt;0,$N110*((1+'3- Datos generales'!$B$5)^(BR$3-'3- Datos generales'!$B$4))*(AK110*((1+'3- Datos generales'!$B$11)^('5-Proyección inversiones'!BR$3-'3- Datos generales'!$B$4+'8 -Datos de referencia'!$B$25))),0)</f>
        <v>0</v>
      </c>
      <c r="BS110" s="23">
        <f>IF(AL110&gt;0,AL110*($O110*(1+'3- Datos generales'!$B$5)^(BH$3-'3- Datos generales'!$B$4)),0)</f>
        <v>0</v>
      </c>
      <c r="BT110" s="20">
        <f>IF(AM110&gt;0,AM110*($O110*(1+'3- Datos generales'!$B$5)^(BT$3-'3- Datos generales'!$B$4)),0)</f>
        <v>0</v>
      </c>
      <c r="BU110" s="20">
        <f>IF(AN110&gt;0,AN110*($O110*(1+'3- Datos generales'!$B$5)^(BU$3-'3- Datos generales'!$B$4)),0)</f>
        <v>0</v>
      </c>
      <c r="BV110" s="20">
        <f>IF(AO110&gt;0,AO110*($O110*(1+'3- Datos generales'!$B$5)^(BV$3-'3- Datos generales'!$B$4)),0)</f>
        <v>0</v>
      </c>
      <c r="BW110" s="20">
        <f>IF(AP110&gt;0,AP110*($O110*(1+'3- Datos generales'!$B$5)^(BW$3-'3- Datos generales'!$B$4)),0)</f>
        <v>0</v>
      </c>
      <c r="BX110" s="20">
        <f>IF(AQ110&gt;0,AQ110*($O110*(1+'3- Datos generales'!$B$5)^(BX$3-'3- Datos generales'!$B$4)),0)</f>
        <v>0</v>
      </c>
      <c r="BY110" s="20">
        <f>IF(AR110&gt;0,AR110*($O110*(1+'3- Datos generales'!$B$5)^(BY$3-'3- Datos generales'!$B$4)),0)</f>
        <v>0</v>
      </c>
      <c r="BZ110" s="20">
        <f>IF(AS110&gt;0,AS110*($O110*(1+'3- Datos generales'!$B$5)^(BZ$3-'3- Datos generales'!$B$4)),0)</f>
        <v>0</v>
      </c>
      <c r="CA110" s="20">
        <f>IF(AT110&gt;0,AT110*($O110*(1+'3- Datos generales'!$B$5)^(CA$3-'3- Datos generales'!$B$4)),0)</f>
        <v>0</v>
      </c>
      <c r="CB110" s="20">
        <f>IF(AU110&gt;0,AU110*($O110*(1+'3- Datos generales'!$B$5)^(CB$3-'3- Datos generales'!$B$4)),0)</f>
        <v>0</v>
      </c>
      <c r="CC110" s="155">
        <f>IF(AV110&gt;0,AV110*($O110*(1+'3- Datos generales'!$B$5)^(CC$3-'3- Datos generales'!$B$4)),0)</f>
        <v>0</v>
      </c>
    </row>
    <row r="111" spans="1:81" x14ac:dyDescent="0.25">
      <c r="A111" s="38"/>
      <c r="B111" s="14"/>
      <c r="C111" s="14">
        <f>'4-Registro de activos'!C111</f>
        <v>0</v>
      </c>
      <c r="D111" s="14">
        <f>'4-Registro de activos'!D111</f>
        <v>0</v>
      </c>
      <c r="E111" s="14">
        <f>'4-Registro de activos'!E111</f>
        <v>0</v>
      </c>
      <c r="F111" s="14">
        <f>'4-Registro de activos'!F111</f>
        <v>0</v>
      </c>
      <c r="G111" s="14">
        <f>'4-Registro de activos'!G111</f>
        <v>0</v>
      </c>
      <c r="H111" s="26">
        <f>'4-Registro de activos'!H111</f>
        <v>0</v>
      </c>
      <c r="I111" s="15" t="str">
        <f>'4-Registro de activos'!AV111</f>
        <v>n/a</v>
      </c>
      <c r="J111" s="14" t="str">
        <f>'4-Registro de activos'!AW111</f>
        <v>Bajo Riesgo</v>
      </c>
      <c r="K111" s="14" t="str">
        <f>'4-Registro de activos'!AX111</f>
        <v>n/a</v>
      </c>
      <c r="L111" s="14" t="str">
        <f>'4-Registro de activos'!AY111</f>
        <v>n/a</v>
      </c>
      <c r="M111" s="66">
        <f>IF('4-Registro de activos'!K111="Sistema no mejorado",AVERAGE('3- Datos generales'!$D$20:$D$21),0)</f>
        <v>0</v>
      </c>
      <c r="N111" s="20" t="str">
        <f>IF('4-Registro de activos'!K111="Sistema no mejorado",0,IF('4-Registro de activos'!I111="sin dato","n/a",IF('4-Registro de activos'!I111="otro","n/a",VLOOKUP('4-Registro de activos'!I111,'3- Datos generales'!$A$23:$D$24,4,0))))</f>
        <v>n/a</v>
      </c>
      <c r="O111" s="155" t="str">
        <f>IF('4-Registro de activos'!K111="Sistema no mejorado",0,IF('4-Registro de activos'!I111="sin dato","n/a",IF('4-Registro de activos'!I111="otro","n/a",VLOOKUP('4-Registro de activos'!I111,'3- Datos generales'!$A$26:$D$27,4,0))))</f>
        <v>n/a</v>
      </c>
      <c r="P111" s="22">
        <f>IF('4-Registro de activos'!$AY111="Nueva Construccion",ROUNDUP(('4-Registro de activos'!$G111*'3- Datos generales'!$B$12*(1+'3- Datos generales'!$B$11)^(P$3-'3- Datos generales'!$B$4)),0),0)</f>
        <v>0</v>
      </c>
      <c r="Q111" s="21">
        <f>IF('4-Registro de activos'!$AY111="Nueva Construccion",IF($P111&gt;0,0,ROUNDUP(('4-Registro de activos'!$G111*'3- Datos generales'!$B$12*(1+'3- Datos generales'!$B$11)^(Q$3-'3- Datos generales'!$B$4)),0)),0)</f>
        <v>0</v>
      </c>
      <c r="R111" s="21">
        <f>IF('4-Registro de activos'!$AY111="Nueva Construccion",IF($P111&gt;0,0,ROUNDUP(('4-Registro de activos'!$G111*'3- Datos generales'!$B$12*(1+'3- Datos generales'!$B$11)^(R$3-'3- Datos generales'!$B$4)),0)),0)</f>
        <v>0</v>
      </c>
      <c r="S111" s="21">
        <f>IF('4-Registro de activos'!$AY111="Nueva Construccion",IF($P111&gt;0,0,ROUNDUP(('4-Registro de activos'!$G111*'3- Datos generales'!$B$12*(1+'3- Datos generales'!$B$11)^(S$3-'3- Datos generales'!$B$4)),0)),0)</f>
        <v>0</v>
      </c>
      <c r="T111" s="21">
        <f>IF('4-Registro de activos'!$AY111="Nueva Construccion",IF($P111&gt;0,0,ROUNDUP(('4-Registro de activos'!$G111*'3- Datos generales'!$B$12*(1+'3- Datos generales'!$B$11)^(T$3-'3- Datos generales'!$B$4)),0)),0)</f>
        <v>0</v>
      </c>
      <c r="U111" s="21">
        <f>IF('4-Registro de activos'!$AY111="Nueva Construccion",IF($P111&gt;0,0,ROUNDUP(('4-Registro de activos'!$G111*'3- Datos generales'!$B$12*(1+'3- Datos generales'!$B$11)^(U$3-'3- Datos generales'!$B$4)),0)),0)</f>
        <v>0</v>
      </c>
      <c r="V111" s="21">
        <f>IF('4-Registro de activos'!$AY111="Nueva Construccion",IF($P111&gt;0,0,ROUNDUP(('4-Registro de activos'!$G111*'3- Datos generales'!$B$12*(1+'3- Datos generales'!$B$11)^(V$3-'3- Datos generales'!$B$4)),0)),0)</f>
        <v>0</v>
      </c>
      <c r="W111" s="21">
        <f>IF('4-Registro de activos'!$AY111="Nueva Construccion",IF($P111&gt;0,0,ROUNDUP(('4-Registro de activos'!$G111*'3- Datos generales'!$B$12*(1+'3- Datos generales'!$B$11)^(W$3-'3- Datos generales'!$B$4)),0)),0)</f>
        <v>0</v>
      </c>
      <c r="X111" s="21">
        <f>IF('4-Registro de activos'!$AY111="Nueva Construccion",IF($P111&gt;0,0,ROUNDUP(('4-Registro de activos'!$G111*'3- Datos generales'!$B$12*(1+'3- Datos generales'!$B$11)^(X$3-'3- Datos generales'!$B$4)),0)),0)</f>
        <v>0</v>
      </c>
      <c r="Y111" s="21">
        <f>IF('4-Registro de activos'!$AY111="Nueva Construccion",IF($P111&gt;0,0,ROUNDUP(('4-Registro de activos'!$G111*'3- Datos generales'!$B$12*(1+'3- Datos generales'!$B$11)^(Y$3-'3- Datos generales'!$B$4)),0)),0)</f>
        <v>0</v>
      </c>
      <c r="Z111" s="159">
        <f>IF('4-Registro de activos'!$AY111="Nueva Construccion",IF($P111&gt;0,0,ROUNDUP(('4-Registro de activos'!$G111*'3- Datos generales'!$B$12*(1+'3- Datos generales'!$B$11)^(Z$3-'3- Datos generales'!$B$4)),0)),0)</f>
        <v>0</v>
      </c>
      <c r="AA111" s="22">
        <f>IF('4-Registro de activos'!$AV111&lt;=(AA$3-'3- Datos generales'!$B$4),ROUNDUP(('4-Registro de activos'!$G111*'3- Datos generales'!$B$12*(1+'3- Datos generales'!$B$11)^(AA$3-'3- Datos generales'!$B$4)),0),0)</f>
        <v>0</v>
      </c>
      <c r="AB111" s="21">
        <f>IF('4-Registro de activos'!$AV111=(AB$3-'3- Datos generales'!$B$4),ROUNDUP(('4-Registro de activos'!$G111*'3- Datos generales'!$B$12*(1+'3- Datos generales'!$B$11)^(AB$3-'3- Datos generales'!$B$4)),0),0)</f>
        <v>0</v>
      </c>
      <c r="AC111" s="21">
        <f>IF('4-Registro de activos'!$AV111=(AC$3-'3- Datos generales'!$B$4),ROUNDUP(('4-Registro de activos'!$G111*'3- Datos generales'!$B$12*(1+'3- Datos generales'!$B$11)^(AC$3-'3- Datos generales'!$B$4)),0),0)</f>
        <v>0</v>
      </c>
      <c r="AD111" s="21">
        <f>IF('4-Registro de activos'!$AV111=(AD$3-'3- Datos generales'!$B$4),ROUNDUP(('4-Registro de activos'!$G111*'3- Datos generales'!$B$12*(1+'3- Datos generales'!$B$11)^(AD$3-'3- Datos generales'!$B$4)),0),0)</f>
        <v>0</v>
      </c>
      <c r="AE111" s="21">
        <f>IF('4-Registro de activos'!$AV111=(AE$3-'3- Datos generales'!$B$4),ROUNDUP(('4-Registro de activos'!$G111*'3- Datos generales'!$B$12*(1+'3- Datos generales'!$B$11)^(AE$3-'3- Datos generales'!$B$4)),0),0)</f>
        <v>0</v>
      </c>
      <c r="AF111" s="21">
        <f>IF('4-Registro de activos'!$AV111=(AF$3-'3- Datos generales'!$B$4),ROUNDUP(('4-Registro de activos'!$G111*'3- Datos generales'!$B$12*(1+'3- Datos generales'!$B$11)^(AF$3-'3- Datos generales'!$B$4)),0),0)</f>
        <v>0</v>
      </c>
      <c r="AG111" s="21">
        <f>IF('4-Registro de activos'!$AV111=(AG$3-'3- Datos generales'!$B$4),ROUNDUP(('4-Registro de activos'!$G111*'3- Datos generales'!$B$12*(1+'3- Datos generales'!$B$11)^(AG$3-'3- Datos generales'!$B$4)),0),0)</f>
        <v>0</v>
      </c>
      <c r="AH111" s="21">
        <f>IF('4-Registro de activos'!$AV111=(AH$3-'3- Datos generales'!$B$4),ROUNDUP(('4-Registro de activos'!$G111*'3- Datos generales'!$B$12*(1+'3- Datos generales'!$B$11)^(AH$3-'3- Datos generales'!$B$4)),0),0)</f>
        <v>0</v>
      </c>
      <c r="AI111" s="21">
        <f>IF('4-Registro de activos'!$AV111=(AI$3-'3- Datos generales'!$B$4),ROUNDUP(('4-Registro de activos'!$G111*'3- Datos generales'!$B$12*(1+'3- Datos generales'!$B$11)^(AI$3-'3- Datos generales'!$B$4)),0),0)</f>
        <v>0</v>
      </c>
      <c r="AJ111" s="21">
        <f>IF('4-Registro de activos'!$AV111=(AJ$3-'3- Datos generales'!$B$4),ROUNDUP(('4-Registro de activos'!$G111*'3- Datos generales'!$B$12*(1+'3- Datos generales'!$B$11)^(AJ$3-'3- Datos generales'!$B$4)),0),0)</f>
        <v>0</v>
      </c>
      <c r="AK111" s="159">
        <f>IF('4-Registro de activos'!$AV111=(AK$3-'3- Datos generales'!$B$4),ROUNDUP(('4-Registro de activos'!$G111*'3- Datos generales'!$B$12*(1+'3- Datos generales'!$B$11)^(AK$3-'3- Datos generales'!$B$4)),0),0)</f>
        <v>0</v>
      </c>
      <c r="AL111" s="22">
        <f>IF('4-Registro de activos'!$AV111&lt;=(AL$3-'3- Datos generales'!$B$4),ROUNDUP((('4-Registro de activos'!$H111*'3- Datos generales'!$B$12)*((1+'3- Datos generales'!$B$11)^(AL$3-'3- Datos generales'!$B$4+'8 -Datos de referencia'!$B$25))),0),0)</f>
        <v>0</v>
      </c>
      <c r="AM111" s="21">
        <f>IF('4-Registro de activos'!$AV111=(AM$3-'3- Datos generales'!$B$4),ROUNDUP((('4-Registro de activos'!$H111*'3- Datos generales'!$B$12)*((1+'3- Datos generales'!$B$11)^(AM$3-'3- Datos generales'!$B$4+'8 -Datos de referencia'!$B$25))),0),0)</f>
        <v>0</v>
      </c>
      <c r="AN111" s="21">
        <f>IF('4-Registro de activos'!$AV111=(AN$3-'3- Datos generales'!$B$4),ROUNDUP((('4-Registro de activos'!$H111*'3- Datos generales'!$B$12)*((1+'3- Datos generales'!$B$11)^(AN$3-'3- Datos generales'!$B$4+'8 -Datos de referencia'!$B$25))),0),0)</f>
        <v>0</v>
      </c>
      <c r="AO111" s="21">
        <f>IF('4-Registro de activos'!$AV111=(AO$3-'3- Datos generales'!$B$4),ROUNDUP((('4-Registro de activos'!$H111*'3- Datos generales'!$B$12)*((1+'3- Datos generales'!$B$11)^(AO$3-'3- Datos generales'!$B$4+'8 -Datos de referencia'!$B$25))),0),0)</f>
        <v>0</v>
      </c>
      <c r="AP111" s="21">
        <f>IF('4-Registro de activos'!$AV111=(AP$3-'3- Datos generales'!$B$4),ROUNDUP((('4-Registro de activos'!$H111*'3- Datos generales'!$B$12)*((1+'3- Datos generales'!$B$11)^(AP$3-'3- Datos generales'!$B$4+'8 -Datos de referencia'!$B$25))),0),0)</f>
        <v>0</v>
      </c>
      <c r="AQ111" s="21">
        <f>IF('4-Registro de activos'!$AV111=(AQ$3-'3- Datos generales'!$B$4),ROUNDUP((('4-Registro de activos'!$H111*'3- Datos generales'!$B$12)*((1+'3- Datos generales'!$B$11)^(AQ$3-'3- Datos generales'!$B$4+'8 -Datos de referencia'!$B$25))),0),0)</f>
        <v>0</v>
      </c>
      <c r="AR111" s="21">
        <f>IF('4-Registro de activos'!$AV111=(AR$3-'3- Datos generales'!$B$4),ROUNDUP((('4-Registro de activos'!$H111*'3- Datos generales'!$B$12)*((1+'3- Datos generales'!$B$11)^(AR$3-'3- Datos generales'!$B$4+'8 -Datos de referencia'!$B$25))),0),0)</f>
        <v>0</v>
      </c>
      <c r="AS111" s="21">
        <f>IF('4-Registro de activos'!$AV111=(AS$3-'3- Datos generales'!$B$4),ROUNDUP((('4-Registro de activos'!$H111*'3- Datos generales'!$B$12)*((1+'3- Datos generales'!$B$11)^(AS$3-'3- Datos generales'!$B$4+'8 -Datos de referencia'!$B$25))),0),0)</f>
        <v>0</v>
      </c>
      <c r="AT111" s="21">
        <f>IF('4-Registro de activos'!$AV111=(AT$3-'3- Datos generales'!$B$4),ROUNDUP((('4-Registro de activos'!$H111*'3- Datos generales'!$B$12)*((1+'3- Datos generales'!$B$11)^(AT$3-'3- Datos generales'!$B$4+'8 -Datos de referencia'!$B$25))),0),0)</f>
        <v>0</v>
      </c>
      <c r="AU111" s="21">
        <f>IF('4-Registro de activos'!$AV111=(AU$3-'3- Datos generales'!$B$4),ROUNDUP((('4-Registro de activos'!$H111*'3- Datos generales'!$B$12)*((1+'3- Datos generales'!$B$11)^(AU$3-'3- Datos generales'!$B$4+'8 -Datos de referencia'!$B$25))),0),0)</f>
        <v>0</v>
      </c>
      <c r="AV111" s="159">
        <f>IF('4-Registro de activos'!$AV111=(AV$3-'3- Datos generales'!$B$4),ROUNDUP((('4-Registro de activos'!$H111*'3- Datos generales'!$B$12)*((1+'3- Datos generales'!$B$11)^(AV$3-'3- Datos generales'!$B$4+'8 -Datos de referencia'!$B$25))),0),0)</f>
        <v>0</v>
      </c>
      <c r="AW111" s="23">
        <f>IF(P111&gt;0,($M111*(1+'3- Datos generales'!$B$5)^('5-Proyección inversiones'!AW$3-'3- Datos generales'!$B$4))*(P111*((1+'3- Datos generales'!$B$11)^(AW$3-'3- Datos generales'!$B$4+'8 -Datos de referencia'!$B$25))),0)</f>
        <v>0</v>
      </c>
      <c r="AX111" s="20">
        <f>IF(Q111&gt;0,($M111*(1+'3- Datos generales'!$B$5)^(AX$3-'3- Datos generales'!$B$4))*(Q111*((1+'3- Datos generales'!$B$11)^('5-Proyección inversiones'!AX$3-'3- Datos generales'!$B$4+'8 -Datos de referencia'!$B$25))),0)</f>
        <v>0</v>
      </c>
      <c r="AY111" s="20">
        <f>IF(R111&gt;0,($M111*(1+'3- Datos generales'!$B$5)^(AY$3-'3- Datos generales'!$B$4))*(R111*((1+'3- Datos generales'!$B$11)^('5-Proyección inversiones'!AY$3-'3- Datos generales'!$B$4+'8 -Datos de referencia'!$B$25))),0)</f>
        <v>0</v>
      </c>
      <c r="AZ111" s="20">
        <f>IF(S111&gt;0,($M111*(1+'3- Datos generales'!$B$5)^(AZ$3-'3- Datos generales'!$B$4))*(S111*((1+'3- Datos generales'!$B$11)^('5-Proyección inversiones'!AZ$3-'3- Datos generales'!$B$4+'8 -Datos de referencia'!$B$25))),0)</f>
        <v>0</v>
      </c>
      <c r="BA111" s="20">
        <f>IF(T111&gt;0,($M111*(1+'3- Datos generales'!$B$5)^(BA$3-'3- Datos generales'!$B$4))*(T111*((1+'3- Datos generales'!$B$11)^('5-Proyección inversiones'!BA$3-'3- Datos generales'!$B$4+'8 -Datos de referencia'!$B$25))),0)</f>
        <v>0</v>
      </c>
      <c r="BB111" s="20">
        <f>IF(U111&gt;0,($M111*(1+'3- Datos generales'!$B$5)^(BB$3-'3- Datos generales'!$B$4))*(U111*((1+'3- Datos generales'!$B$11)^('5-Proyección inversiones'!BB$3-'3- Datos generales'!$B$4+'8 -Datos de referencia'!$B$25))),0)</f>
        <v>0</v>
      </c>
      <c r="BC111" s="20">
        <f>IF(V111&gt;0,($M111*(1+'3- Datos generales'!$B$5)^(BC$3-'3- Datos generales'!$B$4))*(V111*((1+'3- Datos generales'!$B$11)^('5-Proyección inversiones'!BC$3-'3- Datos generales'!$B$4+'8 -Datos de referencia'!$B$25))),0)</f>
        <v>0</v>
      </c>
      <c r="BD111" s="20">
        <f>IF(W111&gt;0,($M111*(1+'3- Datos generales'!$B$5)^(BD$3-'3- Datos generales'!$B$4))*(W111*((1+'3- Datos generales'!$B$11)^('5-Proyección inversiones'!BD$3-'3- Datos generales'!$B$4+'8 -Datos de referencia'!$B$25))),0)</f>
        <v>0</v>
      </c>
      <c r="BE111" s="20">
        <f>IF(X111&gt;0,($M111*(1+'3- Datos generales'!$B$5)^(BE$3-'3- Datos generales'!$B$4))*(X111*((1+'3- Datos generales'!$B$11)^('5-Proyección inversiones'!BE$3-'3- Datos generales'!$B$4+'8 -Datos de referencia'!$B$25))),0)</f>
        <v>0</v>
      </c>
      <c r="BF111" s="20">
        <f>IF(Y111&gt;0,($M111*(1+'3- Datos generales'!$B$5)^(BF$3-'3- Datos generales'!$B$4))*(Y111*((1+'3- Datos generales'!$B$11)^('5-Proyección inversiones'!BF$3-'3- Datos generales'!$B$4+'8 -Datos de referencia'!$B$25))),0)</f>
        <v>0</v>
      </c>
      <c r="BG111" s="155">
        <f>IF(Z111&gt;0,($M111*(1+'3- Datos generales'!$B$5)^(BG$3-'3- Datos generales'!$B$4))*(Z111*((1+'3- Datos generales'!$B$11)^('5-Proyección inversiones'!BG$3-'3- Datos generales'!$B$4+'8 -Datos de referencia'!$B$25))),0)</f>
        <v>0</v>
      </c>
      <c r="BH111" s="23">
        <f>IF(AA111&gt;0,($N111*(1+'3- Datos generales'!$B$5)^(BH$3-'3- Datos generales'!$B$4))*(AA111*((1+'3- Datos generales'!$B$11)^('5-Proyección inversiones'!BH$3-'3- Datos generales'!$B$4+'8 -Datos de referencia'!$B$25))),0)</f>
        <v>0</v>
      </c>
      <c r="BI111" s="20">
        <f>IF(AB111&gt;0,$N111*((1+'3- Datos generales'!$B$5)^(BI$3-'3- Datos generales'!$B$4))*(AB111*((1+'3- Datos generales'!$B$11)^('5-Proyección inversiones'!BI$3-'3- Datos generales'!$B$4+'8 -Datos de referencia'!$B$25))),0)</f>
        <v>0</v>
      </c>
      <c r="BJ111" s="20">
        <f>IF(AC111&gt;0,$N111*((1+'3- Datos generales'!$B$5)^(BJ$3-'3- Datos generales'!$B$4))*(AC111*((1+'3- Datos generales'!$B$11)^('5-Proyección inversiones'!BJ$3-'3- Datos generales'!$B$4+'8 -Datos de referencia'!$B$25))),0)</f>
        <v>0</v>
      </c>
      <c r="BK111" s="20">
        <f>IF(AD111&gt;0,$N111*((1+'3- Datos generales'!$B$5)^(BK$3-'3- Datos generales'!$B$4))*(AD111*((1+'3- Datos generales'!$B$11)^('5-Proyección inversiones'!BK$3-'3- Datos generales'!$B$4+'8 -Datos de referencia'!$B$25))),0)</f>
        <v>0</v>
      </c>
      <c r="BL111" s="20">
        <f>IF(AE111&gt;0,$N111*((1+'3- Datos generales'!$B$5)^(BL$3-'3- Datos generales'!$B$4))*(AE111*((1+'3- Datos generales'!$B$11)^('5-Proyección inversiones'!BL$3-'3- Datos generales'!$B$4+'8 -Datos de referencia'!$B$25))),0)</f>
        <v>0</v>
      </c>
      <c r="BM111" s="20">
        <f>IF(AF111&gt;0,$N111*((1+'3- Datos generales'!$B$5)^(BM$3-'3- Datos generales'!$B$4))*(AF111*((1+'3- Datos generales'!$B$11)^('5-Proyección inversiones'!BM$3-'3- Datos generales'!$B$4+'8 -Datos de referencia'!$B$25))),0)</f>
        <v>0</v>
      </c>
      <c r="BN111" s="20">
        <f>IF(AG111&gt;0,$N111*((1+'3- Datos generales'!$B$5)^(BN$3-'3- Datos generales'!$B$4))*(AG111*((1+'3- Datos generales'!$B$11)^('5-Proyección inversiones'!BN$3-'3- Datos generales'!$B$4+'8 -Datos de referencia'!$B$25))),0)</f>
        <v>0</v>
      </c>
      <c r="BO111" s="20">
        <f>IF(AH111&gt;0,$N111*((1+'3- Datos generales'!$B$5)^(BO$3-'3- Datos generales'!$B$4))*(AH111*((1+'3- Datos generales'!$B$11)^('5-Proyección inversiones'!BO$3-'3- Datos generales'!$B$4+'8 -Datos de referencia'!$B$25))),0)</f>
        <v>0</v>
      </c>
      <c r="BP111" s="20">
        <f>IF(AI111&gt;0,$N111*((1+'3- Datos generales'!$B$5)^(BP$3-'3- Datos generales'!$B$4))*(AI111*((1+'3- Datos generales'!$B$11)^('5-Proyección inversiones'!BP$3-'3- Datos generales'!$B$4+'8 -Datos de referencia'!$B$25))),0)</f>
        <v>0</v>
      </c>
      <c r="BQ111" s="20">
        <f>IF(AJ111&gt;0,$N111*((1+'3- Datos generales'!$B$5)^(BQ$3-'3- Datos generales'!$B$4))*(AJ111*((1+'3- Datos generales'!$B$11)^('5-Proyección inversiones'!BQ$3-'3- Datos generales'!$B$4+'8 -Datos de referencia'!$B$25))),0)</f>
        <v>0</v>
      </c>
      <c r="BR111" s="155">
        <f>IF(AK111&gt;0,$N111*((1+'3- Datos generales'!$B$5)^(BR$3-'3- Datos generales'!$B$4))*(AK111*((1+'3- Datos generales'!$B$11)^('5-Proyección inversiones'!BR$3-'3- Datos generales'!$B$4+'8 -Datos de referencia'!$B$25))),0)</f>
        <v>0</v>
      </c>
      <c r="BS111" s="23">
        <f>IF(AL111&gt;0,AL111*($O111*(1+'3- Datos generales'!$B$5)^(BH$3-'3- Datos generales'!$B$4)),0)</f>
        <v>0</v>
      </c>
      <c r="BT111" s="20">
        <f>IF(AM111&gt;0,AM111*($O111*(1+'3- Datos generales'!$B$5)^(BT$3-'3- Datos generales'!$B$4)),0)</f>
        <v>0</v>
      </c>
      <c r="BU111" s="20">
        <f>IF(AN111&gt;0,AN111*($O111*(1+'3- Datos generales'!$B$5)^(BU$3-'3- Datos generales'!$B$4)),0)</f>
        <v>0</v>
      </c>
      <c r="BV111" s="20">
        <f>IF(AO111&gt;0,AO111*($O111*(1+'3- Datos generales'!$B$5)^(BV$3-'3- Datos generales'!$B$4)),0)</f>
        <v>0</v>
      </c>
      <c r="BW111" s="20">
        <f>IF(AP111&gt;0,AP111*($O111*(1+'3- Datos generales'!$B$5)^(BW$3-'3- Datos generales'!$B$4)),0)</f>
        <v>0</v>
      </c>
      <c r="BX111" s="20">
        <f>IF(AQ111&gt;0,AQ111*($O111*(1+'3- Datos generales'!$B$5)^(BX$3-'3- Datos generales'!$B$4)),0)</f>
        <v>0</v>
      </c>
      <c r="BY111" s="20">
        <f>IF(AR111&gt;0,AR111*($O111*(1+'3- Datos generales'!$B$5)^(BY$3-'3- Datos generales'!$B$4)),0)</f>
        <v>0</v>
      </c>
      <c r="BZ111" s="20">
        <f>IF(AS111&gt;0,AS111*($O111*(1+'3- Datos generales'!$B$5)^(BZ$3-'3- Datos generales'!$B$4)),0)</f>
        <v>0</v>
      </c>
      <c r="CA111" s="20">
        <f>IF(AT111&gt;0,AT111*($O111*(1+'3- Datos generales'!$B$5)^(CA$3-'3- Datos generales'!$B$4)),0)</f>
        <v>0</v>
      </c>
      <c r="CB111" s="20">
        <f>IF(AU111&gt;0,AU111*($O111*(1+'3- Datos generales'!$B$5)^(CB$3-'3- Datos generales'!$B$4)),0)</f>
        <v>0</v>
      </c>
      <c r="CC111" s="155">
        <f>IF(AV111&gt;0,AV111*($O111*(1+'3- Datos generales'!$B$5)^(CC$3-'3- Datos generales'!$B$4)),0)</f>
        <v>0</v>
      </c>
    </row>
    <row r="112" spans="1:81" x14ac:dyDescent="0.25">
      <c r="A112" s="38"/>
      <c r="B112" s="14"/>
      <c r="C112" s="14">
        <f>'4-Registro de activos'!C112</f>
        <v>0</v>
      </c>
      <c r="D112" s="14">
        <f>'4-Registro de activos'!D112</f>
        <v>0</v>
      </c>
      <c r="E112" s="14">
        <f>'4-Registro de activos'!E112</f>
        <v>0</v>
      </c>
      <c r="F112" s="14">
        <f>'4-Registro de activos'!F112</f>
        <v>0</v>
      </c>
      <c r="G112" s="14">
        <f>'4-Registro de activos'!G112</f>
        <v>0</v>
      </c>
      <c r="H112" s="26">
        <f>'4-Registro de activos'!H112</f>
        <v>0</v>
      </c>
      <c r="I112" s="15" t="str">
        <f>'4-Registro de activos'!AV112</f>
        <v>n/a</v>
      </c>
      <c r="J112" s="14" t="str">
        <f>'4-Registro de activos'!AW112</f>
        <v>Bajo Riesgo</v>
      </c>
      <c r="K112" s="14" t="str">
        <f>'4-Registro de activos'!AX112</f>
        <v>n/a</v>
      </c>
      <c r="L112" s="14" t="str">
        <f>'4-Registro de activos'!AY112</f>
        <v>n/a</v>
      </c>
      <c r="M112" s="66">
        <f>IF('4-Registro de activos'!K112="Sistema no mejorado",AVERAGE('3- Datos generales'!$D$20:$D$21),0)</f>
        <v>0</v>
      </c>
      <c r="N112" s="20" t="str">
        <f>IF('4-Registro de activos'!K112="Sistema no mejorado",0,IF('4-Registro de activos'!I112="sin dato","n/a",IF('4-Registro de activos'!I112="otro","n/a",VLOOKUP('4-Registro de activos'!I112,'3- Datos generales'!$A$23:$D$24,4,0))))</f>
        <v>n/a</v>
      </c>
      <c r="O112" s="155" t="str">
        <f>IF('4-Registro de activos'!K112="Sistema no mejorado",0,IF('4-Registro de activos'!I112="sin dato","n/a",IF('4-Registro de activos'!I112="otro","n/a",VLOOKUP('4-Registro de activos'!I112,'3- Datos generales'!$A$26:$D$27,4,0))))</f>
        <v>n/a</v>
      </c>
      <c r="P112" s="22">
        <f>IF('4-Registro de activos'!$AY112="Nueva Construccion",ROUNDUP(('4-Registro de activos'!$G112*'3- Datos generales'!$B$12*(1+'3- Datos generales'!$B$11)^(P$3-'3- Datos generales'!$B$4)),0),0)</f>
        <v>0</v>
      </c>
      <c r="Q112" s="21">
        <f>IF('4-Registro de activos'!$AY112="Nueva Construccion",IF($P112&gt;0,0,ROUNDUP(('4-Registro de activos'!$G112*'3- Datos generales'!$B$12*(1+'3- Datos generales'!$B$11)^(Q$3-'3- Datos generales'!$B$4)),0)),0)</f>
        <v>0</v>
      </c>
      <c r="R112" s="21">
        <f>IF('4-Registro de activos'!$AY112="Nueva Construccion",IF($P112&gt;0,0,ROUNDUP(('4-Registro de activos'!$G112*'3- Datos generales'!$B$12*(1+'3- Datos generales'!$B$11)^(R$3-'3- Datos generales'!$B$4)),0)),0)</f>
        <v>0</v>
      </c>
      <c r="S112" s="21">
        <f>IF('4-Registro de activos'!$AY112="Nueva Construccion",IF($P112&gt;0,0,ROUNDUP(('4-Registro de activos'!$G112*'3- Datos generales'!$B$12*(1+'3- Datos generales'!$B$11)^(S$3-'3- Datos generales'!$B$4)),0)),0)</f>
        <v>0</v>
      </c>
      <c r="T112" s="21">
        <f>IF('4-Registro de activos'!$AY112="Nueva Construccion",IF($P112&gt;0,0,ROUNDUP(('4-Registro de activos'!$G112*'3- Datos generales'!$B$12*(1+'3- Datos generales'!$B$11)^(T$3-'3- Datos generales'!$B$4)),0)),0)</f>
        <v>0</v>
      </c>
      <c r="U112" s="21">
        <f>IF('4-Registro de activos'!$AY112="Nueva Construccion",IF($P112&gt;0,0,ROUNDUP(('4-Registro de activos'!$G112*'3- Datos generales'!$B$12*(1+'3- Datos generales'!$B$11)^(U$3-'3- Datos generales'!$B$4)),0)),0)</f>
        <v>0</v>
      </c>
      <c r="V112" s="21">
        <f>IF('4-Registro de activos'!$AY112="Nueva Construccion",IF($P112&gt;0,0,ROUNDUP(('4-Registro de activos'!$G112*'3- Datos generales'!$B$12*(1+'3- Datos generales'!$B$11)^(V$3-'3- Datos generales'!$B$4)),0)),0)</f>
        <v>0</v>
      </c>
      <c r="W112" s="21">
        <f>IF('4-Registro de activos'!$AY112="Nueva Construccion",IF($P112&gt;0,0,ROUNDUP(('4-Registro de activos'!$G112*'3- Datos generales'!$B$12*(1+'3- Datos generales'!$B$11)^(W$3-'3- Datos generales'!$B$4)),0)),0)</f>
        <v>0</v>
      </c>
      <c r="X112" s="21">
        <f>IF('4-Registro de activos'!$AY112="Nueva Construccion",IF($P112&gt;0,0,ROUNDUP(('4-Registro de activos'!$G112*'3- Datos generales'!$B$12*(1+'3- Datos generales'!$B$11)^(X$3-'3- Datos generales'!$B$4)),0)),0)</f>
        <v>0</v>
      </c>
      <c r="Y112" s="21">
        <f>IF('4-Registro de activos'!$AY112="Nueva Construccion",IF($P112&gt;0,0,ROUNDUP(('4-Registro de activos'!$G112*'3- Datos generales'!$B$12*(1+'3- Datos generales'!$B$11)^(Y$3-'3- Datos generales'!$B$4)),0)),0)</f>
        <v>0</v>
      </c>
      <c r="Z112" s="159">
        <f>IF('4-Registro de activos'!$AY112="Nueva Construccion",IF($P112&gt;0,0,ROUNDUP(('4-Registro de activos'!$G112*'3- Datos generales'!$B$12*(1+'3- Datos generales'!$B$11)^(Z$3-'3- Datos generales'!$B$4)),0)),0)</f>
        <v>0</v>
      </c>
      <c r="AA112" s="22">
        <f>IF('4-Registro de activos'!$AV112&lt;=(AA$3-'3- Datos generales'!$B$4),ROUNDUP(('4-Registro de activos'!$G112*'3- Datos generales'!$B$12*(1+'3- Datos generales'!$B$11)^(AA$3-'3- Datos generales'!$B$4)),0),0)</f>
        <v>0</v>
      </c>
      <c r="AB112" s="21">
        <f>IF('4-Registro de activos'!$AV112=(AB$3-'3- Datos generales'!$B$4),ROUNDUP(('4-Registro de activos'!$G112*'3- Datos generales'!$B$12*(1+'3- Datos generales'!$B$11)^(AB$3-'3- Datos generales'!$B$4)),0),0)</f>
        <v>0</v>
      </c>
      <c r="AC112" s="21">
        <f>IF('4-Registro de activos'!$AV112=(AC$3-'3- Datos generales'!$B$4),ROUNDUP(('4-Registro de activos'!$G112*'3- Datos generales'!$B$12*(1+'3- Datos generales'!$B$11)^(AC$3-'3- Datos generales'!$B$4)),0),0)</f>
        <v>0</v>
      </c>
      <c r="AD112" s="21">
        <f>IF('4-Registro de activos'!$AV112=(AD$3-'3- Datos generales'!$B$4),ROUNDUP(('4-Registro de activos'!$G112*'3- Datos generales'!$B$12*(1+'3- Datos generales'!$B$11)^(AD$3-'3- Datos generales'!$B$4)),0),0)</f>
        <v>0</v>
      </c>
      <c r="AE112" s="21">
        <f>IF('4-Registro de activos'!$AV112=(AE$3-'3- Datos generales'!$B$4),ROUNDUP(('4-Registro de activos'!$G112*'3- Datos generales'!$B$12*(1+'3- Datos generales'!$B$11)^(AE$3-'3- Datos generales'!$B$4)),0),0)</f>
        <v>0</v>
      </c>
      <c r="AF112" s="21">
        <f>IF('4-Registro de activos'!$AV112=(AF$3-'3- Datos generales'!$B$4),ROUNDUP(('4-Registro de activos'!$G112*'3- Datos generales'!$B$12*(1+'3- Datos generales'!$B$11)^(AF$3-'3- Datos generales'!$B$4)),0),0)</f>
        <v>0</v>
      </c>
      <c r="AG112" s="21">
        <f>IF('4-Registro de activos'!$AV112=(AG$3-'3- Datos generales'!$B$4),ROUNDUP(('4-Registro de activos'!$G112*'3- Datos generales'!$B$12*(1+'3- Datos generales'!$B$11)^(AG$3-'3- Datos generales'!$B$4)),0),0)</f>
        <v>0</v>
      </c>
      <c r="AH112" s="21">
        <f>IF('4-Registro de activos'!$AV112=(AH$3-'3- Datos generales'!$B$4),ROUNDUP(('4-Registro de activos'!$G112*'3- Datos generales'!$B$12*(1+'3- Datos generales'!$B$11)^(AH$3-'3- Datos generales'!$B$4)),0),0)</f>
        <v>0</v>
      </c>
      <c r="AI112" s="21">
        <f>IF('4-Registro de activos'!$AV112=(AI$3-'3- Datos generales'!$B$4),ROUNDUP(('4-Registro de activos'!$G112*'3- Datos generales'!$B$12*(1+'3- Datos generales'!$B$11)^(AI$3-'3- Datos generales'!$B$4)),0),0)</f>
        <v>0</v>
      </c>
      <c r="AJ112" s="21">
        <f>IF('4-Registro de activos'!$AV112=(AJ$3-'3- Datos generales'!$B$4),ROUNDUP(('4-Registro de activos'!$G112*'3- Datos generales'!$B$12*(1+'3- Datos generales'!$B$11)^(AJ$3-'3- Datos generales'!$B$4)),0),0)</f>
        <v>0</v>
      </c>
      <c r="AK112" s="159">
        <f>IF('4-Registro de activos'!$AV112=(AK$3-'3- Datos generales'!$B$4),ROUNDUP(('4-Registro de activos'!$G112*'3- Datos generales'!$B$12*(1+'3- Datos generales'!$B$11)^(AK$3-'3- Datos generales'!$B$4)),0),0)</f>
        <v>0</v>
      </c>
      <c r="AL112" s="22">
        <f>IF('4-Registro de activos'!$AV112&lt;=(AL$3-'3- Datos generales'!$B$4),ROUNDUP((('4-Registro de activos'!$H112*'3- Datos generales'!$B$12)*((1+'3- Datos generales'!$B$11)^(AL$3-'3- Datos generales'!$B$4+'8 -Datos de referencia'!$B$25))),0),0)</f>
        <v>0</v>
      </c>
      <c r="AM112" s="21">
        <f>IF('4-Registro de activos'!$AV112=(AM$3-'3- Datos generales'!$B$4),ROUNDUP((('4-Registro de activos'!$H112*'3- Datos generales'!$B$12)*((1+'3- Datos generales'!$B$11)^(AM$3-'3- Datos generales'!$B$4+'8 -Datos de referencia'!$B$25))),0),0)</f>
        <v>0</v>
      </c>
      <c r="AN112" s="21">
        <f>IF('4-Registro de activos'!$AV112=(AN$3-'3- Datos generales'!$B$4),ROUNDUP((('4-Registro de activos'!$H112*'3- Datos generales'!$B$12)*((1+'3- Datos generales'!$B$11)^(AN$3-'3- Datos generales'!$B$4+'8 -Datos de referencia'!$B$25))),0),0)</f>
        <v>0</v>
      </c>
      <c r="AO112" s="21">
        <f>IF('4-Registro de activos'!$AV112=(AO$3-'3- Datos generales'!$B$4),ROUNDUP((('4-Registro de activos'!$H112*'3- Datos generales'!$B$12)*((1+'3- Datos generales'!$B$11)^(AO$3-'3- Datos generales'!$B$4+'8 -Datos de referencia'!$B$25))),0),0)</f>
        <v>0</v>
      </c>
      <c r="AP112" s="21">
        <f>IF('4-Registro de activos'!$AV112=(AP$3-'3- Datos generales'!$B$4),ROUNDUP((('4-Registro de activos'!$H112*'3- Datos generales'!$B$12)*((1+'3- Datos generales'!$B$11)^(AP$3-'3- Datos generales'!$B$4+'8 -Datos de referencia'!$B$25))),0),0)</f>
        <v>0</v>
      </c>
      <c r="AQ112" s="21">
        <f>IF('4-Registro de activos'!$AV112=(AQ$3-'3- Datos generales'!$B$4),ROUNDUP((('4-Registro de activos'!$H112*'3- Datos generales'!$B$12)*((1+'3- Datos generales'!$B$11)^(AQ$3-'3- Datos generales'!$B$4+'8 -Datos de referencia'!$B$25))),0),0)</f>
        <v>0</v>
      </c>
      <c r="AR112" s="21">
        <f>IF('4-Registro de activos'!$AV112=(AR$3-'3- Datos generales'!$B$4),ROUNDUP((('4-Registro de activos'!$H112*'3- Datos generales'!$B$12)*((1+'3- Datos generales'!$B$11)^(AR$3-'3- Datos generales'!$B$4+'8 -Datos de referencia'!$B$25))),0),0)</f>
        <v>0</v>
      </c>
      <c r="AS112" s="21">
        <f>IF('4-Registro de activos'!$AV112=(AS$3-'3- Datos generales'!$B$4),ROUNDUP((('4-Registro de activos'!$H112*'3- Datos generales'!$B$12)*((1+'3- Datos generales'!$B$11)^(AS$3-'3- Datos generales'!$B$4+'8 -Datos de referencia'!$B$25))),0),0)</f>
        <v>0</v>
      </c>
      <c r="AT112" s="21">
        <f>IF('4-Registro de activos'!$AV112=(AT$3-'3- Datos generales'!$B$4),ROUNDUP((('4-Registro de activos'!$H112*'3- Datos generales'!$B$12)*((1+'3- Datos generales'!$B$11)^(AT$3-'3- Datos generales'!$B$4+'8 -Datos de referencia'!$B$25))),0),0)</f>
        <v>0</v>
      </c>
      <c r="AU112" s="21">
        <f>IF('4-Registro de activos'!$AV112=(AU$3-'3- Datos generales'!$B$4),ROUNDUP((('4-Registro de activos'!$H112*'3- Datos generales'!$B$12)*((1+'3- Datos generales'!$B$11)^(AU$3-'3- Datos generales'!$B$4+'8 -Datos de referencia'!$B$25))),0),0)</f>
        <v>0</v>
      </c>
      <c r="AV112" s="159">
        <f>IF('4-Registro de activos'!$AV112=(AV$3-'3- Datos generales'!$B$4),ROUNDUP((('4-Registro de activos'!$H112*'3- Datos generales'!$B$12)*((1+'3- Datos generales'!$B$11)^(AV$3-'3- Datos generales'!$B$4+'8 -Datos de referencia'!$B$25))),0),0)</f>
        <v>0</v>
      </c>
      <c r="AW112" s="23">
        <f>IF(P112&gt;0,($M112*(1+'3- Datos generales'!$B$5)^('5-Proyección inversiones'!AW$3-'3- Datos generales'!$B$4))*(P112*((1+'3- Datos generales'!$B$11)^(AW$3-'3- Datos generales'!$B$4+'8 -Datos de referencia'!$B$25))),0)</f>
        <v>0</v>
      </c>
      <c r="AX112" s="20">
        <f>IF(Q112&gt;0,($M112*(1+'3- Datos generales'!$B$5)^(AX$3-'3- Datos generales'!$B$4))*(Q112*((1+'3- Datos generales'!$B$11)^('5-Proyección inversiones'!AX$3-'3- Datos generales'!$B$4+'8 -Datos de referencia'!$B$25))),0)</f>
        <v>0</v>
      </c>
      <c r="AY112" s="20">
        <f>IF(R112&gt;0,($M112*(1+'3- Datos generales'!$B$5)^(AY$3-'3- Datos generales'!$B$4))*(R112*((1+'3- Datos generales'!$B$11)^('5-Proyección inversiones'!AY$3-'3- Datos generales'!$B$4+'8 -Datos de referencia'!$B$25))),0)</f>
        <v>0</v>
      </c>
      <c r="AZ112" s="20">
        <f>IF(S112&gt;0,($M112*(1+'3- Datos generales'!$B$5)^(AZ$3-'3- Datos generales'!$B$4))*(S112*((1+'3- Datos generales'!$B$11)^('5-Proyección inversiones'!AZ$3-'3- Datos generales'!$B$4+'8 -Datos de referencia'!$B$25))),0)</f>
        <v>0</v>
      </c>
      <c r="BA112" s="20">
        <f>IF(T112&gt;0,($M112*(1+'3- Datos generales'!$B$5)^(BA$3-'3- Datos generales'!$B$4))*(T112*((1+'3- Datos generales'!$B$11)^('5-Proyección inversiones'!BA$3-'3- Datos generales'!$B$4+'8 -Datos de referencia'!$B$25))),0)</f>
        <v>0</v>
      </c>
      <c r="BB112" s="20">
        <f>IF(U112&gt;0,($M112*(1+'3- Datos generales'!$B$5)^(BB$3-'3- Datos generales'!$B$4))*(U112*((1+'3- Datos generales'!$B$11)^('5-Proyección inversiones'!BB$3-'3- Datos generales'!$B$4+'8 -Datos de referencia'!$B$25))),0)</f>
        <v>0</v>
      </c>
      <c r="BC112" s="20">
        <f>IF(V112&gt;0,($M112*(1+'3- Datos generales'!$B$5)^(BC$3-'3- Datos generales'!$B$4))*(V112*((1+'3- Datos generales'!$B$11)^('5-Proyección inversiones'!BC$3-'3- Datos generales'!$B$4+'8 -Datos de referencia'!$B$25))),0)</f>
        <v>0</v>
      </c>
      <c r="BD112" s="20">
        <f>IF(W112&gt;0,($M112*(1+'3- Datos generales'!$B$5)^(BD$3-'3- Datos generales'!$B$4))*(W112*((1+'3- Datos generales'!$B$11)^('5-Proyección inversiones'!BD$3-'3- Datos generales'!$B$4+'8 -Datos de referencia'!$B$25))),0)</f>
        <v>0</v>
      </c>
      <c r="BE112" s="20">
        <f>IF(X112&gt;0,($M112*(1+'3- Datos generales'!$B$5)^(BE$3-'3- Datos generales'!$B$4))*(X112*((1+'3- Datos generales'!$B$11)^('5-Proyección inversiones'!BE$3-'3- Datos generales'!$B$4+'8 -Datos de referencia'!$B$25))),0)</f>
        <v>0</v>
      </c>
      <c r="BF112" s="20">
        <f>IF(Y112&gt;0,($M112*(1+'3- Datos generales'!$B$5)^(BF$3-'3- Datos generales'!$B$4))*(Y112*((1+'3- Datos generales'!$B$11)^('5-Proyección inversiones'!BF$3-'3- Datos generales'!$B$4+'8 -Datos de referencia'!$B$25))),0)</f>
        <v>0</v>
      </c>
      <c r="BG112" s="155">
        <f>IF(Z112&gt;0,($M112*(1+'3- Datos generales'!$B$5)^(BG$3-'3- Datos generales'!$B$4))*(Z112*((1+'3- Datos generales'!$B$11)^('5-Proyección inversiones'!BG$3-'3- Datos generales'!$B$4+'8 -Datos de referencia'!$B$25))),0)</f>
        <v>0</v>
      </c>
      <c r="BH112" s="23">
        <f>IF(AA112&gt;0,($N112*(1+'3- Datos generales'!$B$5)^(BH$3-'3- Datos generales'!$B$4))*(AA112*((1+'3- Datos generales'!$B$11)^('5-Proyección inversiones'!BH$3-'3- Datos generales'!$B$4+'8 -Datos de referencia'!$B$25))),0)</f>
        <v>0</v>
      </c>
      <c r="BI112" s="20">
        <f>IF(AB112&gt;0,$N112*((1+'3- Datos generales'!$B$5)^(BI$3-'3- Datos generales'!$B$4))*(AB112*((1+'3- Datos generales'!$B$11)^('5-Proyección inversiones'!BI$3-'3- Datos generales'!$B$4+'8 -Datos de referencia'!$B$25))),0)</f>
        <v>0</v>
      </c>
      <c r="BJ112" s="20">
        <f>IF(AC112&gt;0,$N112*((1+'3- Datos generales'!$B$5)^(BJ$3-'3- Datos generales'!$B$4))*(AC112*((1+'3- Datos generales'!$B$11)^('5-Proyección inversiones'!BJ$3-'3- Datos generales'!$B$4+'8 -Datos de referencia'!$B$25))),0)</f>
        <v>0</v>
      </c>
      <c r="BK112" s="20">
        <f>IF(AD112&gt;0,$N112*((1+'3- Datos generales'!$B$5)^(BK$3-'3- Datos generales'!$B$4))*(AD112*((1+'3- Datos generales'!$B$11)^('5-Proyección inversiones'!BK$3-'3- Datos generales'!$B$4+'8 -Datos de referencia'!$B$25))),0)</f>
        <v>0</v>
      </c>
      <c r="BL112" s="20">
        <f>IF(AE112&gt;0,$N112*((1+'3- Datos generales'!$B$5)^(BL$3-'3- Datos generales'!$B$4))*(AE112*((1+'3- Datos generales'!$B$11)^('5-Proyección inversiones'!BL$3-'3- Datos generales'!$B$4+'8 -Datos de referencia'!$B$25))),0)</f>
        <v>0</v>
      </c>
      <c r="BM112" s="20">
        <f>IF(AF112&gt;0,$N112*((1+'3- Datos generales'!$B$5)^(BM$3-'3- Datos generales'!$B$4))*(AF112*((1+'3- Datos generales'!$B$11)^('5-Proyección inversiones'!BM$3-'3- Datos generales'!$B$4+'8 -Datos de referencia'!$B$25))),0)</f>
        <v>0</v>
      </c>
      <c r="BN112" s="20">
        <f>IF(AG112&gt;0,$N112*((1+'3- Datos generales'!$B$5)^(BN$3-'3- Datos generales'!$B$4))*(AG112*((1+'3- Datos generales'!$B$11)^('5-Proyección inversiones'!BN$3-'3- Datos generales'!$B$4+'8 -Datos de referencia'!$B$25))),0)</f>
        <v>0</v>
      </c>
      <c r="BO112" s="20">
        <f>IF(AH112&gt;0,$N112*((1+'3- Datos generales'!$B$5)^(BO$3-'3- Datos generales'!$B$4))*(AH112*((1+'3- Datos generales'!$B$11)^('5-Proyección inversiones'!BO$3-'3- Datos generales'!$B$4+'8 -Datos de referencia'!$B$25))),0)</f>
        <v>0</v>
      </c>
      <c r="BP112" s="20">
        <f>IF(AI112&gt;0,$N112*((1+'3- Datos generales'!$B$5)^(BP$3-'3- Datos generales'!$B$4))*(AI112*((1+'3- Datos generales'!$B$11)^('5-Proyección inversiones'!BP$3-'3- Datos generales'!$B$4+'8 -Datos de referencia'!$B$25))),0)</f>
        <v>0</v>
      </c>
      <c r="BQ112" s="20">
        <f>IF(AJ112&gt;0,$N112*((1+'3- Datos generales'!$B$5)^(BQ$3-'3- Datos generales'!$B$4))*(AJ112*((1+'3- Datos generales'!$B$11)^('5-Proyección inversiones'!BQ$3-'3- Datos generales'!$B$4+'8 -Datos de referencia'!$B$25))),0)</f>
        <v>0</v>
      </c>
      <c r="BR112" s="155">
        <f>IF(AK112&gt;0,$N112*((1+'3- Datos generales'!$B$5)^(BR$3-'3- Datos generales'!$B$4))*(AK112*((1+'3- Datos generales'!$B$11)^('5-Proyección inversiones'!BR$3-'3- Datos generales'!$B$4+'8 -Datos de referencia'!$B$25))),0)</f>
        <v>0</v>
      </c>
      <c r="BS112" s="23">
        <f>IF(AL112&gt;0,AL112*($O112*(1+'3- Datos generales'!$B$5)^(BH$3-'3- Datos generales'!$B$4)),0)</f>
        <v>0</v>
      </c>
      <c r="BT112" s="20">
        <f>IF(AM112&gt;0,AM112*($O112*(1+'3- Datos generales'!$B$5)^(BT$3-'3- Datos generales'!$B$4)),0)</f>
        <v>0</v>
      </c>
      <c r="BU112" s="20">
        <f>IF(AN112&gt;0,AN112*($O112*(1+'3- Datos generales'!$B$5)^(BU$3-'3- Datos generales'!$B$4)),0)</f>
        <v>0</v>
      </c>
      <c r="BV112" s="20">
        <f>IF(AO112&gt;0,AO112*($O112*(1+'3- Datos generales'!$B$5)^(BV$3-'3- Datos generales'!$B$4)),0)</f>
        <v>0</v>
      </c>
      <c r="BW112" s="20">
        <f>IF(AP112&gt;0,AP112*($O112*(1+'3- Datos generales'!$B$5)^(BW$3-'3- Datos generales'!$B$4)),0)</f>
        <v>0</v>
      </c>
      <c r="BX112" s="20">
        <f>IF(AQ112&gt;0,AQ112*($O112*(1+'3- Datos generales'!$B$5)^(BX$3-'3- Datos generales'!$B$4)),0)</f>
        <v>0</v>
      </c>
      <c r="BY112" s="20">
        <f>IF(AR112&gt;0,AR112*($O112*(1+'3- Datos generales'!$B$5)^(BY$3-'3- Datos generales'!$B$4)),0)</f>
        <v>0</v>
      </c>
      <c r="BZ112" s="20">
        <f>IF(AS112&gt;0,AS112*($O112*(1+'3- Datos generales'!$B$5)^(BZ$3-'3- Datos generales'!$B$4)),0)</f>
        <v>0</v>
      </c>
      <c r="CA112" s="20">
        <f>IF(AT112&gt;0,AT112*($O112*(1+'3- Datos generales'!$B$5)^(CA$3-'3- Datos generales'!$B$4)),0)</f>
        <v>0</v>
      </c>
      <c r="CB112" s="20">
        <f>IF(AU112&gt;0,AU112*($O112*(1+'3- Datos generales'!$B$5)^(CB$3-'3- Datos generales'!$B$4)),0)</f>
        <v>0</v>
      </c>
      <c r="CC112" s="155">
        <f>IF(AV112&gt;0,AV112*($O112*(1+'3- Datos generales'!$B$5)^(CC$3-'3- Datos generales'!$B$4)),0)</f>
        <v>0</v>
      </c>
    </row>
    <row r="113" spans="1:81" x14ac:dyDescent="0.25">
      <c r="A113" s="38"/>
      <c r="B113" s="14"/>
      <c r="C113" s="14">
        <f>'4-Registro de activos'!C113</f>
        <v>0</v>
      </c>
      <c r="D113" s="14">
        <f>'4-Registro de activos'!D113</f>
        <v>0</v>
      </c>
      <c r="E113" s="14">
        <f>'4-Registro de activos'!E113</f>
        <v>0</v>
      </c>
      <c r="F113" s="14">
        <f>'4-Registro de activos'!F113</f>
        <v>0</v>
      </c>
      <c r="G113" s="14">
        <f>'4-Registro de activos'!G113</f>
        <v>0</v>
      </c>
      <c r="H113" s="26">
        <f>'4-Registro de activos'!H113</f>
        <v>0</v>
      </c>
      <c r="I113" s="15" t="str">
        <f>'4-Registro de activos'!AV113</f>
        <v>n/a</v>
      </c>
      <c r="J113" s="14" t="str">
        <f>'4-Registro de activos'!AW113</f>
        <v>Bajo Riesgo</v>
      </c>
      <c r="K113" s="14" t="str">
        <f>'4-Registro de activos'!AX113</f>
        <v>n/a</v>
      </c>
      <c r="L113" s="14" t="str">
        <f>'4-Registro de activos'!AY113</f>
        <v>n/a</v>
      </c>
      <c r="M113" s="66">
        <f>IF('4-Registro de activos'!K113="Sistema no mejorado",AVERAGE('3- Datos generales'!$D$20:$D$21),0)</f>
        <v>0</v>
      </c>
      <c r="N113" s="20" t="str">
        <f>IF('4-Registro de activos'!K113="Sistema no mejorado",0,IF('4-Registro de activos'!I113="sin dato","n/a",IF('4-Registro de activos'!I113="otro","n/a",VLOOKUP('4-Registro de activos'!I113,'3- Datos generales'!$A$23:$D$24,4,0))))</f>
        <v>n/a</v>
      </c>
      <c r="O113" s="155" t="str">
        <f>IF('4-Registro de activos'!K113="Sistema no mejorado",0,IF('4-Registro de activos'!I113="sin dato","n/a",IF('4-Registro de activos'!I113="otro","n/a",VLOOKUP('4-Registro de activos'!I113,'3- Datos generales'!$A$26:$D$27,4,0))))</f>
        <v>n/a</v>
      </c>
      <c r="P113" s="22">
        <f>IF('4-Registro de activos'!$AY113="Nueva Construccion",ROUNDUP(('4-Registro de activos'!$G113*'3- Datos generales'!$B$12*(1+'3- Datos generales'!$B$11)^(P$3-'3- Datos generales'!$B$4)),0),0)</f>
        <v>0</v>
      </c>
      <c r="Q113" s="21">
        <f>IF('4-Registro de activos'!$AY113="Nueva Construccion",IF($P113&gt;0,0,ROUNDUP(('4-Registro de activos'!$G113*'3- Datos generales'!$B$12*(1+'3- Datos generales'!$B$11)^(Q$3-'3- Datos generales'!$B$4)),0)),0)</f>
        <v>0</v>
      </c>
      <c r="R113" s="21">
        <f>IF('4-Registro de activos'!$AY113="Nueva Construccion",IF($P113&gt;0,0,ROUNDUP(('4-Registro de activos'!$G113*'3- Datos generales'!$B$12*(1+'3- Datos generales'!$B$11)^(R$3-'3- Datos generales'!$B$4)),0)),0)</f>
        <v>0</v>
      </c>
      <c r="S113" s="21">
        <f>IF('4-Registro de activos'!$AY113="Nueva Construccion",IF($P113&gt;0,0,ROUNDUP(('4-Registro de activos'!$G113*'3- Datos generales'!$B$12*(1+'3- Datos generales'!$B$11)^(S$3-'3- Datos generales'!$B$4)),0)),0)</f>
        <v>0</v>
      </c>
      <c r="T113" s="21">
        <f>IF('4-Registro de activos'!$AY113="Nueva Construccion",IF($P113&gt;0,0,ROUNDUP(('4-Registro de activos'!$G113*'3- Datos generales'!$B$12*(1+'3- Datos generales'!$B$11)^(T$3-'3- Datos generales'!$B$4)),0)),0)</f>
        <v>0</v>
      </c>
      <c r="U113" s="21">
        <f>IF('4-Registro de activos'!$AY113="Nueva Construccion",IF($P113&gt;0,0,ROUNDUP(('4-Registro de activos'!$G113*'3- Datos generales'!$B$12*(1+'3- Datos generales'!$B$11)^(U$3-'3- Datos generales'!$B$4)),0)),0)</f>
        <v>0</v>
      </c>
      <c r="V113" s="21">
        <f>IF('4-Registro de activos'!$AY113="Nueva Construccion",IF($P113&gt;0,0,ROUNDUP(('4-Registro de activos'!$G113*'3- Datos generales'!$B$12*(1+'3- Datos generales'!$B$11)^(V$3-'3- Datos generales'!$B$4)),0)),0)</f>
        <v>0</v>
      </c>
      <c r="W113" s="21">
        <f>IF('4-Registro de activos'!$AY113="Nueva Construccion",IF($P113&gt;0,0,ROUNDUP(('4-Registro de activos'!$G113*'3- Datos generales'!$B$12*(1+'3- Datos generales'!$B$11)^(W$3-'3- Datos generales'!$B$4)),0)),0)</f>
        <v>0</v>
      </c>
      <c r="X113" s="21">
        <f>IF('4-Registro de activos'!$AY113="Nueva Construccion",IF($P113&gt;0,0,ROUNDUP(('4-Registro de activos'!$G113*'3- Datos generales'!$B$12*(1+'3- Datos generales'!$B$11)^(X$3-'3- Datos generales'!$B$4)),0)),0)</f>
        <v>0</v>
      </c>
      <c r="Y113" s="21">
        <f>IF('4-Registro de activos'!$AY113="Nueva Construccion",IF($P113&gt;0,0,ROUNDUP(('4-Registro de activos'!$G113*'3- Datos generales'!$B$12*(1+'3- Datos generales'!$B$11)^(Y$3-'3- Datos generales'!$B$4)),0)),0)</f>
        <v>0</v>
      </c>
      <c r="Z113" s="159">
        <f>IF('4-Registro de activos'!$AY113="Nueva Construccion",IF($P113&gt;0,0,ROUNDUP(('4-Registro de activos'!$G113*'3- Datos generales'!$B$12*(1+'3- Datos generales'!$B$11)^(Z$3-'3- Datos generales'!$B$4)),0)),0)</f>
        <v>0</v>
      </c>
      <c r="AA113" s="22">
        <f>IF('4-Registro de activos'!$AV113&lt;=(AA$3-'3- Datos generales'!$B$4),ROUNDUP(('4-Registro de activos'!$G113*'3- Datos generales'!$B$12*(1+'3- Datos generales'!$B$11)^(AA$3-'3- Datos generales'!$B$4)),0),0)</f>
        <v>0</v>
      </c>
      <c r="AB113" s="21">
        <f>IF('4-Registro de activos'!$AV113=(AB$3-'3- Datos generales'!$B$4),ROUNDUP(('4-Registro de activos'!$G113*'3- Datos generales'!$B$12*(1+'3- Datos generales'!$B$11)^(AB$3-'3- Datos generales'!$B$4)),0),0)</f>
        <v>0</v>
      </c>
      <c r="AC113" s="21">
        <f>IF('4-Registro de activos'!$AV113=(AC$3-'3- Datos generales'!$B$4),ROUNDUP(('4-Registro de activos'!$G113*'3- Datos generales'!$B$12*(1+'3- Datos generales'!$B$11)^(AC$3-'3- Datos generales'!$B$4)),0),0)</f>
        <v>0</v>
      </c>
      <c r="AD113" s="21">
        <f>IF('4-Registro de activos'!$AV113=(AD$3-'3- Datos generales'!$B$4),ROUNDUP(('4-Registro de activos'!$G113*'3- Datos generales'!$B$12*(1+'3- Datos generales'!$B$11)^(AD$3-'3- Datos generales'!$B$4)),0),0)</f>
        <v>0</v>
      </c>
      <c r="AE113" s="21">
        <f>IF('4-Registro de activos'!$AV113=(AE$3-'3- Datos generales'!$B$4),ROUNDUP(('4-Registro de activos'!$G113*'3- Datos generales'!$B$12*(1+'3- Datos generales'!$B$11)^(AE$3-'3- Datos generales'!$B$4)),0),0)</f>
        <v>0</v>
      </c>
      <c r="AF113" s="21">
        <f>IF('4-Registro de activos'!$AV113=(AF$3-'3- Datos generales'!$B$4),ROUNDUP(('4-Registro de activos'!$G113*'3- Datos generales'!$B$12*(1+'3- Datos generales'!$B$11)^(AF$3-'3- Datos generales'!$B$4)),0),0)</f>
        <v>0</v>
      </c>
      <c r="AG113" s="21">
        <f>IF('4-Registro de activos'!$AV113=(AG$3-'3- Datos generales'!$B$4),ROUNDUP(('4-Registro de activos'!$G113*'3- Datos generales'!$B$12*(1+'3- Datos generales'!$B$11)^(AG$3-'3- Datos generales'!$B$4)),0),0)</f>
        <v>0</v>
      </c>
      <c r="AH113" s="21">
        <f>IF('4-Registro de activos'!$AV113=(AH$3-'3- Datos generales'!$B$4),ROUNDUP(('4-Registro de activos'!$G113*'3- Datos generales'!$B$12*(1+'3- Datos generales'!$B$11)^(AH$3-'3- Datos generales'!$B$4)),0),0)</f>
        <v>0</v>
      </c>
      <c r="AI113" s="21">
        <f>IF('4-Registro de activos'!$AV113=(AI$3-'3- Datos generales'!$B$4),ROUNDUP(('4-Registro de activos'!$G113*'3- Datos generales'!$B$12*(1+'3- Datos generales'!$B$11)^(AI$3-'3- Datos generales'!$B$4)),0),0)</f>
        <v>0</v>
      </c>
      <c r="AJ113" s="21">
        <f>IF('4-Registro de activos'!$AV113=(AJ$3-'3- Datos generales'!$B$4),ROUNDUP(('4-Registro de activos'!$G113*'3- Datos generales'!$B$12*(1+'3- Datos generales'!$B$11)^(AJ$3-'3- Datos generales'!$B$4)),0),0)</f>
        <v>0</v>
      </c>
      <c r="AK113" s="159">
        <f>IF('4-Registro de activos'!$AV113=(AK$3-'3- Datos generales'!$B$4),ROUNDUP(('4-Registro de activos'!$G113*'3- Datos generales'!$B$12*(1+'3- Datos generales'!$B$11)^(AK$3-'3- Datos generales'!$B$4)),0),0)</f>
        <v>0</v>
      </c>
      <c r="AL113" s="22">
        <f>IF('4-Registro de activos'!$AV113&lt;=(AL$3-'3- Datos generales'!$B$4),ROUNDUP((('4-Registro de activos'!$H113*'3- Datos generales'!$B$12)*((1+'3- Datos generales'!$B$11)^(AL$3-'3- Datos generales'!$B$4+'8 -Datos de referencia'!$B$25))),0),0)</f>
        <v>0</v>
      </c>
      <c r="AM113" s="21">
        <f>IF('4-Registro de activos'!$AV113=(AM$3-'3- Datos generales'!$B$4),ROUNDUP((('4-Registro de activos'!$H113*'3- Datos generales'!$B$12)*((1+'3- Datos generales'!$B$11)^(AM$3-'3- Datos generales'!$B$4+'8 -Datos de referencia'!$B$25))),0),0)</f>
        <v>0</v>
      </c>
      <c r="AN113" s="21">
        <f>IF('4-Registro de activos'!$AV113=(AN$3-'3- Datos generales'!$B$4),ROUNDUP((('4-Registro de activos'!$H113*'3- Datos generales'!$B$12)*((1+'3- Datos generales'!$B$11)^(AN$3-'3- Datos generales'!$B$4+'8 -Datos de referencia'!$B$25))),0),0)</f>
        <v>0</v>
      </c>
      <c r="AO113" s="21">
        <f>IF('4-Registro de activos'!$AV113=(AO$3-'3- Datos generales'!$B$4),ROUNDUP((('4-Registro de activos'!$H113*'3- Datos generales'!$B$12)*((1+'3- Datos generales'!$B$11)^(AO$3-'3- Datos generales'!$B$4+'8 -Datos de referencia'!$B$25))),0),0)</f>
        <v>0</v>
      </c>
      <c r="AP113" s="21">
        <f>IF('4-Registro de activos'!$AV113=(AP$3-'3- Datos generales'!$B$4),ROUNDUP((('4-Registro de activos'!$H113*'3- Datos generales'!$B$12)*((1+'3- Datos generales'!$B$11)^(AP$3-'3- Datos generales'!$B$4+'8 -Datos de referencia'!$B$25))),0),0)</f>
        <v>0</v>
      </c>
      <c r="AQ113" s="21">
        <f>IF('4-Registro de activos'!$AV113=(AQ$3-'3- Datos generales'!$B$4),ROUNDUP((('4-Registro de activos'!$H113*'3- Datos generales'!$B$12)*((1+'3- Datos generales'!$B$11)^(AQ$3-'3- Datos generales'!$B$4+'8 -Datos de referencia'!$B$25))),0),0)</f>
        <v>0</v>
      </c>
      <c r="AR113" s="21">
        <f>IF('4-Registro de activos'!$AV113=(AR$3-'3- Datos generales'!$B$4),ROUNDUP((('4-Registro de activos'!$H113*'3- Datos generales'!$B$12)*((1+'3- Datos generales'!$B$11)^(AR$3-'3- Datos generales'!$B$4+'8 -Datos de referencia'!$B$25))),0),0)</f>
        <v>0</v>
      </c>
      <c r="AS113" s="21">
        <f>IF('4-Registro de activos'!$AV113=(AS$3-'3- Datos generales'!$B$4),ROUNDUP((('4-Registro de activos'!$H113*'3- Datos generales'!$B$12)*((1+'3- Datos generales'!$B$11)^(AS$3-'3- Datos generales'!$B$4+'8 -Datos de referencia'!$B$25))),0),0)</f>
        <v>0</v>
      </c>
      <c r="AT113" s="21">
        <f>IF('4-Registro de activos'!$AV113=(AT$3-'3- Datos generales'!$B$4),ROUNDUP((('4-Registro de activos'!$H113*'3- Datos generales'!$B$12)*((1+'3- Datos generales'!$B$11)^(AT$3-'3- Datos generales'!$B$4+'8 -Datos de referencia'!$B$25))),0),0)</f>
        <v>0</v>
      </c>
      <c r="AU113" s="21">
        <f>IF('4-Registro de activos'!$AV113=(AU$3-'3- Datos generales'!$B$4),ROUNDUP((('4-Registro de activos'!$H113*'3- Datos generales'!$B$12)*((1+'3- Datos generales'!$B$11)^(AU$3-'3- Datos generales'!$B$4+'8 -Datos de referencia'!$B$25))),0),0)</f>
        <v>0</v>
      </c>
      <c r="AV113" s="159">
        <f>IF('4-Registro de activos'!$AV113=(AV$3-'3- Datos generales'!$B$4),ROUNDUP((('4-Registro de activos'!$H113*'3- Datos generales'!$B$12)*((1+'3- Datos generales'!$B$11)^(AV$3-'3- Datos generales'!$B$4+'8 -Datos de referencia'!$B$25))),0),0)</f>
        <v>0</v>
      </c>
      <c r="AW113" s="23">
        <f>IF(P113&gt;0,($M113*(1+'3- Datos generales'!$B$5)^('5-Proyección inversiones'!AW$3-'3- Datos generales'!$B$4))*(P113*((1+'3- Datos generales'!$B$11)^(AW$3-'3- Datos generales'!$B$4+'8 -Datos de referencia'!$B$25))),0)</f>
        <v>0</v>
      </c>
      <c r="AX113" s="20">
        <f>IF(Q113&gt;0,($M113*(1+'3- Datos generales'!$B$5)^(AX$3-'3- Datos generales'!$B$4))*(Q113*((1+'3- Datos generales'!$B$11)^('5-Proyección inversiones'!AX$3-'3- Datos generales'!$B$4+'8 -Datos de referencia'!$B$25))),0)</f>
        <v>0</v>
      </c>
      <c r="AY113" s="20">
        <f>IF(R113&gt;0,($M113*(1+'3- Datos generales'!$B$5)^(AY$3-'3- Datos generales'!$B$4))*(R113*((1+'3- Datos generales'!$B$11)^('5-Proyección inversiones'!AY$3-'3- Datos generales'!$B$4+'8 -Datos de referencia'!$B$25))),0)</f>
        <v>0</v>
      </c>
      <c r="AZ113" s="20">
        <f>IF(S113&gt;0,($M113*(1+'3- Datos generales'!$B$5)^(AZ$3-'3- Datos generales'!$B$4))*(S113*((1+'3- Datos generales'!$B$11)^('5-Proyección inversiones'!AZ$3-'3- Datos generales'!$B$4+'8 -Datos de referencia'!$B$25))),0)</f>
        <v>0</v>
      </c>
      <c r="BA113" s="20">
        <f>IF(T113&gt;0,($M113*(1+'3- Datos generales'!$B$5)^(BA$3-'3- Datos generales'!$B$4))*(T113*((1+'3- Datos generales'!$B$11)^('5-Proyección inversiones'!BA$3-'3- Datos generales'!$B$4+'8 -Datos de referencia'!$B$25))),0)</f>
        <v>0</v>
      </c>
      <c r="BB113" s="20">
        <f>IF(U113&gt;0,($M113*(1+'3- Datos generales'!$B$5)^(BB$3-'3- Datos generales'!$B$4))*(U113*((1+'3- Datos generales'!$B$11)^('5-Proyección inversiones'!BB$3-'3- Datos generales'!$B$4+'8 -Datos de referencia'!$B$25))),0)</f>
        <v>0</v>
      </c>
      <c r="BC113" s="20">
        <f>IF(V113&gt;0,($M113*(1+'3- Datos generales'!$B$5)^(BC$3-'3- Datos generales'!$B$4))*(V113*((1+'3- Datos generales'!$B$11)^('5-Proyección inversiones'!BC$3-'3- Datos generales'!$B$4+'8 -Datos de referencia'!$B$25))),0)</f>
        <v>0</v>
      </c>
      <c r="BD113" s="20">
        <f>IF(W113&gt;0,($M113*(1+'3- Datos generales'!$B$5)^(BD$3-'3- Datos generales'!$B$4))*(W113*((1+'3- Datos generales'!$B$11)^('5-Proyección inversiones'!BD$3-'3- Datos generales'!$B$4+'8 -Datos de referencia'!$B$25))),0)</f>
        <v>0</v>
      </c>
      <c r="BE113" s="20">
        <f>IF(X113&gt;0,($M113*(1+'3- Datos generales'!$B$5)^(BE$3-'3- Datos generales'!$B$4))*(X113*((1+'3- Datos generales'!$B$11)^('5-Proyección inversiones'!BE$3-'3- Datos generales'!$B$4+'8 -Datos de referencia'!$B$25))),0)</f>
        <v>0</v>
      </c>
      <c r="BF113" s="20">
        <f>IF(Y113&gt;0,($M113*(1+'3- Datos generales'!$B$5)^(BF$3-'3- Datos generales'!$B$4))*(Y113*((1+'3- Datos generales'!$B$11)^('5-Proyección inversiones'!BF$3-'3- Datos generales'!$B$4+'8 -Datos de referencia'!$B$25))),0)</f>
        <v>0</v>
      </c>
      <c r="BG113" s="155">
        <f>IF(Z113&gt;0,($M113*(1+'3- Datos generales'!$B$5)^(BG$3-'3- Datos generales'!$B$4))*(Z113*((1+'3- Datos generales'!$B$11)^('5-Proyección inversiones'!BG$3-'3- Datos generales'!$B$4+'8 -Datos de referencia'!$B$25))),0)</f>
        <v>0</v>
      </c>
      <c r="BH113" s="23">
        <f>IF(AA113&gt;0,($N113*(1+'3- Datos generales'!$B$5)^(BH$3-'3- Datos generales'!$B$4))*(AA113*((1+'3- Datos generales'!$B$11)^('5-Proyección inversiones'!BH$3-'3- Datos generales'!$B$4+'8 -Datos de referencia'!$B$25))),0)</f>
        <v>0</v>
      </c>
      <c r="BI113" s="20">
        <f>IF(AB113&gt;0,$N113*((1+'3- Datos generales'!$B$5)^(BI$3-'3- Datos generales'!$B$4))*(AB113*((1+'3- Datos generales'!$B$11)^('5-Proyección inversiones'!BI$3-'3- Datos generales'!$B$4+'8 -Datos de referencia'!$B$25))),0)</f>
        <v>0</v>
      </c>
      <c r="BJ113" s="20">
        <f>IF(AC113&gt;0,$N113*((1+'3- Datos generales'!$B$5)^(BJ$3-'3- Datos generales'!$B$4))*(AC113*((1+'3- Datos generales'!$B$11)^('5-Proyección inversiones'!BJ$3-'3- Datos generales'!$B$4+'8 -Datos de referencia'!$B$25))),0)</f>
        <v>0</v>
      </c>
      <c r="BK113" s="20">
        <f>IF(AD113&gt;0,$N113*((1+'3- Datos generales'!$B$5)^(BK$3-'3- Datos generales'!$B$4))*(AD113*((1+'3- Datos generales'!$B$11)^('5-Proyección inversiones'!BK$3-'3- Datos generales'!$B$4+'8 -Datos de referencia'!$B$25))),0)</f>
        <v>0</v>
      </c>
      <c r="BL113" s="20">
        <f>IF(AE113&gt;0,$N113*((1+'3- Datos generales'!$B$5)^(BL$3-'3- Datos generales'!$B$4))*(AE113*((1+'3- Datos generales'!$B$11)^('5-Proyección inversiones'!BL$3-'3- Datos generales'!$B$4+'8 -Datos de referencia'!$B$25))),0)</f>
        <v>0</v>
      </c>
      <c r="BM113" s="20">
        <f>IF(AF113&gt;0,$N113*((1+'3- Datos generales'!$B$5)^(BM$3-'3- Datos generales'!$B$4))*(AF113*((1+'3- Datos generales'!$B$11)^('5-Proyección inversiones'!BM$3-'3- Datos generales'!$B$4+'8 -Datos de referencia'!$B$25))),0)</f>
        <v>0</v>
      </c>
      <c r="BN113" s="20">
        <f>IF(AG113&gt;0,$N113*((1+'3- Datos generales'!$B$5)^(BN$3-'3- Datos generales'!$B$4))*(AG113*((1+'3- Datos generales'!$B$11)^('5-Proyección inversiones'!BN$3-'3- Datos generales'!$B$4+'8 -Datos de referencia'!$B$25))),0)</f>
        <v>0</v>
      </c>
      <c r="BO113" s="20">
        <f>IF(AH113&gt;0,$N113*((1+'3- Datos generales'!$B$5)^(BO$3-'3- Datos generales'!$B$4))*(AH113*((1+'3- Datos generales'!$B$11)^('5-Proyección inversiones'!BO$3-'3- Datos generales'!$B$4+'8 -Datos de referencia'!$B$25))),0)</f>
        <v>0</v>
      </c>
      <c r="BP113" s="20">
        <f>IF(AI113&gt;0,$N113*((1+'3- Datos generales'!$B$5)^(BP$3-'3- Datos generales'!$B$4))*(AI113*((1+'3- Datos generales'!$B$11)^('5-Proyección inversiones'!BP$3-'3- Datos generales'!$B$4+'8 -Datos de referencia'!$B$25))),0)</f>
        <v>0</v>
      </c>
      <c r="BQ113" s="20">
        <f>IF(AJ113&gt;0,$N113*((1+'3- Datos generales'!$B$5)^(BQ$3-'3- Datos generales'!$B$4))*(AJ113*((1+'3- Datos generales'!$B$11)^('5-Proyección inversiones'!BQ$3-'3- Datos generales'!$B$4+'8 -Datos de referencia'!$B$25))),0)</f>
        <v>0</v>
      </c>
      <c r="BR113" s="155">
        <f>IF(AK113&gt;0,$N113*((1+'3- Datos generales'!$B$5)^(BR$3-'3- Datos generales'!$B$4))*(AK113*((1+'3- Datos generales'!$B$11)^('5-Proyección inversiones'!BR$3-'3- Datos generales'!$B$4+'8 -Datos de referencia'!$B$25))),0)</f>
        <v>0</v>
      </c>
      <c r="BS113" s="23">
        <f>IF(AL113&gt;0,AL113*($O113*(1+'3- Datos generales'!$B$5)^(BH$3-'3- Datos generales'!$B$4)),0)</f>
        <v>0</v>
      </c>
      <c r="BT113" s="20">
        <f>IF(AM113&gt;0,AM113*($O113*(1+'3- Datos generales'!$B$5)^(BT$3-'3- Datos generales'!$B$4)),0)</f>
        <v>0</v>
      </c>
      <c r="BU113" s="20">
        <f>IF(AN113&gt;0,AN113*($O113*(1+'3- Datos generales'!$B$5)^(BU$3-'3- Datos generales'!$B$4)),0)</f>
        <v>0</v>
      </c>
      <c r="BV113" s="20">
        <f>IF(AO113&gt;0,AO113*($O113*(1+'3- Datos generales'!$B$5)^(BV$3-'3- Datos generales'!$B$4)),0)</f>
        <v>0</v>
      </c>
      <c r="BW113" s="20">
        <f>IF(AP113&gt;0,AP113*($O113*(1+'3- Datos generales'!$B$5)^(BW$3-'3- Datos generales'!$B$4)),0)</f>
        <v>0</v>
      </c>
      <c r="BX113" s="20">
        <f>IF(AQ113&gt;0,AQ113*($O113*(1+'3- Datos generales'!$B$5)^(BX$3-'3- Datos generales'!$B$4)),0)</f>
        <v>0</v>
      </c>
      <c r="BY113" s="20">
        <f>IF(AR113&gt;0,AR113*($O113*(1+'3- Datos generales'!$B$5)^(BY$3-'3- Datos generales'!$B$4)),0)</f>
        <v>0</v>
      </c>
      <c r="BZ113" s="20">
        <f>IF(AS113&gt;0,AS113*($O113*(1+'3- Datos generales'!$B$5)^(BZ$3-'3- Datos generales'!$B$4)),0)</f>
        <v>0</v>
      </c>
      <c r="CA113" s="20">
        <f>IF(AT113&gt;0,AT113*($O113*(1+'3- Datos generales'!$B$5)^(CA$3-'3- Datos generales'!$B$4)),0)</f>
        <v>0</v>
      </c>
      <c r="CB113" s="20">
        <f>IF(AU113&gt;0,AU113*($O113*(1+'3- Datos generales'!$B$5)^(CB$3-'3- Datos generales'!$B$4)),0)</f>
        <v>0</v>
      </c>
      <c r="CC113" s="155">
        <f>IF(AV113&gt;0,AV113*($O113*(1+'3- Datos generales'!$B$5)^(CC$3-'3- Datos generales'!$B$4)),0)</f>
        <v>0</v>
      </c>
    </row>
    <row r="114" spans="1:81" x14ac:dyDescent="0.25">
      <c r="A114" s="38"/>
      <c r="B114" s="14"/>
      <c r="C114" s="14">
        <f>'4-Registro de activos'!C114</f>
        <v>0</v>
      </c>
      <c r="D114" s="14">
        <f>'4-Registro de activos'!D114</f>
        <v>0</v>
      </c>
      <c r="E114" s="14">
        <f>'4-Registro de activos'!E114</f>
        <v>0</v>
      </c>
      <c r="F114" s="14">
        <f>'4-Registro de activos'!F114</f>
        <v>0</v>
      </c>
      <c r="G114" s="14">
        <f>'4-Registro de activos'!G114</f>
        <v>0</v>
      </c>
      <c r="H114" s="26">
        <f>'4-Registro de activos'!H114</f>
        <v>0</v>
      </c>
      <c r="I114" s="15" t="str">
        <f>'4-Registro de activos'!AV114</f>
        <v>n/a</v>
      </c>
      <c r="J114" s="14" t="str">
        <f>'4-Registro de activos'!AW114</f>
        <v>Bajo Riesgo</v>
      </c>
      <c r="K114" s="14" t="str">
        <f>'4-Registro de activos'!AX114</f>
        <v>n/a</v>
      </c>
      <c r="L114" s="14" t="str">
        <f>'4-Registro de activos'!AY114</f>
        <v>n/a</v>
      </c>
      <c r="M114" s="66">
        <f>IF('4-Registro de activos'!K114="Sistema no mejorado",AVERAGE('3- Datos generales'!$D$20:$D$21),0)</f>
        <v>0</v>
      </c>
      <c r="N114" s="20" t="str">
        <f>IF('4-Registro de activos'!K114="Sistema no mejorado",0,IF('4-Registro de activos'!I114="sin dato","n/a",IF('4-Registro de activos'!I114="otro","n/a",VLOOKUP('4-Registro de activos'!I114,'3- Datos generales'!$A$23:$D$24,4,0))))</f>
        <v>n/a</v>
      </c>
      <c r="O114" s="155" t="str">
        <f>IF('4-Registro de activos'!K114="Sistema no mejorado",0,IF('4-Registro de activos'!I114="sin dato","n/a",IF('4-Registro de activos'!I114="otro","n/a",VLOOKUP('4-Registro de activos'!I114,'3- Datos generales'!$A$26:$D$27,4,0))))</f>
        <v>n/a</v>
      </c>
      <c r="P114" s="22">
        <f>IF('4-Registro de activos'!$AY114="Nueva Construccion",ROUNDUP(('4-Registro de activos'!$G114*'3- Datos generales'!$B$12*(1+'3- Datos generales'!$B$11)^(P$3-'3- Datos generales'!$B$4)),0),0)</f>
        <v>0</v>
      </c>
      <c r="Q114" s="21">
        <f>IF('4-Registro de activos'!$AY114="Nueva Construccion",IF($P114&gt;0,0,ROUNDUP(('4-Registro de activos'!$G114*'3- Datos generales'!$B$12*(1+'3- Datos generales'!$B$11)^(Q$3-'3- Datos generales'!$B$4)),0)),0)</f>
        <v>0</v>
      </c>
      <c r="R114" s="21">
        <f>IF('4-Registro de activos'!$AY114="Nueva Construccion",IF($P114&gt;0,0,ROUNDUP(('4-Registro de activos'!$G114*'3- Datos generales'!$B$12*(1+'3- Datos generales'!$B$11)^(R$3-'3- Datos generales'!$B$4)),0)),0)</f>
        <v>0</v>
      </c>
      <c r="S114" s="21">
        <f>IF('4-Registro de activos'!$AY114="Nueva Construccion",IF($P114&gt;0,0,ROUNDUP(('4-Registro de activos'!$G114*'3- Datos generales'!$B$12*(1+'3- Datos generales'!$B$11)^(S$3-'3- Datos generales'!$B$4)),0)),0)</f>
        <v>0</v>
      </c>
      <c r="T114" s="21">
        <f>IF('4-Registro de activos'!$AY114="Nueva Construccion",IF($P114&gt;0,0,ROUNDUP(('4-Registro de activos'!$G114*'3- Datos generales'!$B$12*(1+'3- Datos generales'!$B$11)^(T$3-'3- Datos generales'!$B$4)),0)),0)</f>
        <v>0</v>
      </c>
      <c r="U114" s="21">
        <f>IF('4-Registro de activos'!$AY114="Nueva Construccion",IF($P114&gt;0,0,ROUNDUP(('4-Registro de activos'!$G114*'3- Datos generales'!$B$12*(1+'3- Datos generales'!$B$11)^(U$3-'3- Datos generales'!$B$4)),0)),0)</f>
        <v>0</v>
      </c>
      <c r="V114" s="21">
        <f>IF('4-Registro de activos'!$AY114="Nueva Construccion",IF($P114&gt;0,0,ROUNDUP(('4-Registro de activos'!$G114*'3- Datos generales'!$B$12*(1+'3- Datos generales'!$B$11)^(V$3-'3- Datos generales'!$B$4)),0)),0)</f>
        <v>0</v>
      </c>
      <c r="W114" s="21">
        <f>IF('4-Registro de activos'!$AY114="Nueva Construccion",IF($P114&gt;0,0,ROUNDUP(('4-Registro de activos'!$G114*'3- Datos generales'!$B$12*(1+'3- Datos generales'!$B$11)^(W$3-'3- Datos generales'!$B$4)),0)),0)</f>
        <v>0</v>
      </c>
      <c r="X114" s="21">
        <f>IF('4-Registro de activos'!$AY114="Nueva Construccion",IF($P114&gt;0,0,ROUNDUP(('4-Registro de activos'!$G114*'3- Datos generales'!$B$12*(1+'3- Datos generales'!$B$11)^(X$3-'3- Datos generales'!$B$4)),0)),0)</f>
        <v>0</v>
      </c>
      <c r="Y114" s="21">
        <f>IF('4-Registro de activos'!$AY114="Nueva Construccion",IF($P114&gt;0,0,ROUNDUP(('4-Registro de activos'!$G114*'3- Datos generales'!$B$12*(1+'3- Datos generales'!$B$11)^(Y$3-'3- Datos generales'!$B$4)),0)),0)</f>
        <v>0</v>
      </c>
      <c r="Z114" s="159">
        <f>IF('4-Registro de activos'!$AY114="Nueva Construccion",IF($P114&gt;0,0,ROUNDUP(('4-Registro de activos'!$G114*'3- Datos generales'!$B$12*(1+'3- Datos generales'!$B$11)^(Z$3-'3- Datos generales'!$B$4)),0)),0)</f>
        <v>0</v>
      </c>
      <c r="AA114" s="22">
        <f>IF('4-Registro de activos'!$AV114&lt;=(AA$3-'3- Datos generales'!$B$4),ROUNDUP(('4-Registro de activos'!$G114*'3- Datos generales'!$B$12*(1+'3- Datos generales'!$B$11)^(AA$3-'3- Datos generales'!$B$4)),0),0)</f>
        <v>0</v>
      </c>
      <c r="AB114" s="21">
        <f>IF('4-Registro de activos'!$AV114=(AB$3-'3- Datos generales'!$B$4),ROUNDUP(('4-Registro de activos'!$G114*'3- Datos generales'!$B$12*(1+'3- Datos generales'!$B$11)^(AB$3-'3- Datos generales'!$B$4)),0),0)</f>
        <v>0</v>
      </c>
      <c r="AC114" s="21">
        <f>IF('4-Registro de activos'!$AV114=(AC$3-'3- Datos generales'!$B$4),ROUNDUP(('4-Registro de activos'!$G114*'3- Datos generales'!$B$12*(1+'3- Datos generales'!$B$11)^(AC$3-'3- Datos generales'!$B$4)),0),0)</f>
        <v>0</v>
      </c>
      <c r="AD114" s="21">
        <f>IF('4-Registro de activos'!$AV114=(AD$3-'3- Datos generales'!$B$4),ROUNDUP(('4-Registro de activos'!$G114*'3- Datos generales'!$B$12*(1+'3- Datos generales'!$B$11)^(AD$3-'3- Datos generales'!$B$4)),0),0)</f>
        <v>0</v>
      </c>
      <c r="AE114" s="21">
        <f>IF('4-Registro de activos'!$AV114=(AE$3-'3- Datos generales'!$B$4),ROUNDUP(('4-Registro de activos'!$G114*'3- Datos generales'!$B$12*(1+'3- Datos generales'!$B$11)^(AE$3-'3- Datos generales'!$B$4)),0),0)</f>
        <v>0</v>
      </c>
      <c r="AF114" s="21">
        <f>IF('4-Registro de activos'!$AV114=(AF$3-'3- Datos generales'!$B$4),ROUNDUP(('4-Registro de activos'!$G114*'3- Datos generales'!$B$12*(1+'3- Datos generales'!$B$11)^(AF$3-'3- Datos generales'!$B$4)),0),0)</f>
        <v>0</v>
      </c>
      <c r="AG114" s="21">
        <f>IF('4-Registro de activos'!$AV114=(AG$3-'3- Datos generales'!$B$4),ROUNDUP(('4-Registro de activos'!$G114*'3- Datos generales'!$B$12*(1+'3- Datos generales'!$B$11)^(AG$3-'3- Datos generales'!$B$4)),0),0)</f>
        <v>0</v>
      </c>
      <c r="AH114" s="21">
        <f>IF('4-Registro de activos'!$AV114=(AH$3-'3- Datos generales'!$B$4),ROUNDUP(('4-Registro de activos'!$G114*'3- Datos generales'!$B$12*(1+'3- Datos generales'!$B$11)^(AH$3-'3- Datos generales'!$B$4)),0),0)</f>
        <v>0</v>
      </c>
      <c r="AI114" s="21">
        <f>IF('4-Registro de activos'!$AV114=(AI$3-'3- Datos generales'!$B$4),ROUNDUP(('4-Registro de activos'!$G114*'3- Datos generales'!$B$12*(1+'3- Datos generales'!$B$11)^(AI$3-'3- Datos generales'!$B$4)),0),0)</f>
        <v>0</v>
      </c>
      <c r="AJ114" s="21">
        <f>IF('4-Registro de activos'!$AV114=(AJ$3-'3- Datos generales'!$B$4),ROUNDUP(('4-Registro de activos'!$G114*'3- Datos generales'!$B$12*(1+'3- Datos generales'!$B$11)^(AJ$3-'3- Datos generales'!$B$4)),0),0)</f>
        <v>0</v>
      </c>
      <c r="AK114" s="159">
        <f>IF('4-Registro de activos'!$AV114=(AK$3-'3- Datos generales'!$B$4),ROUNDUP(('4-Registro de activos'!$G114*'3- Datos generales'!$B$12*(1+'3- Datos generales'!$B$11)^(AK$3-'3- Datos generales'!$B$4)),0),0)</f>
        <v>0</v>
      </c>
      <c r="AL114" s="22">
        <f>IF('4-Registro de activos'!$AV114&lt;=(AL$3-'3- Datos generales'!$B$4),ROUNDUP((('4-Registro de activos'!$H114*'3- Datos generales'!$B$12)*((1+'3- Datos generales'!$B$11)^(AL$3-'3- Datos generales'!$B$4+'8 -Datos de referencia'!$B$25))),0),0)</f>
        <v>0</v>
      </c>
      <c r="AM114" s="21">
        <f>IF('4-Registro de activos'!$AV114=(AM$3-'3- Datos generales'!$B$4),ROUNDUP((('4-Registro de activos'!$H114*'3- Datos generales'!$B$12)*((1+'3- Datos generales'!$B$11)^(AM$3-'3- Datos generales'!$B$4+'8 -Datos de referencia'!$B$25))),0),0)</f>
        <v>0</v>
      </c>
      <c r="AN114" s="21">
        <f>IF('4-Registro de activos'!$AV114=(AN$3-'3- Datos generales'!$B$4),ROUNDUP((('4-Registro de activos'!$H114*'3- Datos generales'!$B$12)*((1+'3- Datos generales'!$B$11)^(AN$3-'3- Datos generales'!$B$4+'8 -Datos de referencia'!$B$25))),0),0)</f>
        <v>0</v>
      </c>
      <c r="AO114" s="21">
        <f>IF('4-Registro de activos'!$AV114=(AO$3-'3- Datos generales'!$B$4),ROUNDUP((('4-Registro de activos'!$H114*'3- Datos generales'!$B$12)*((1+'3- Datos generales'!$B$11)^(AO$3-'3- Datos generales'!$B$4+'8 -Datos de referencia'!$B$25))),0),0)</f>
        <v>0</v>
      </c>
      <c r="AP114" s="21">
        <f>IF('4-Registro de activos'!$AV114=(AP$3-'3- Datos generales'!$B$4),ROUNDUP((('4-Registro de activos'!$H114*'3- Datos generales'!$B$12)*((1+'3- Datos generales'!$B$11)^(AP$3-'3- Datos generales'!$B$4+'8 -Datos de referencia'!$B$25))),0),0)</f>
        <v>0</v>
      </c>
      <c r="AQ114" s="21">
        <f>IF('4-Registro de activos'!$AV114=(AQ$3-'3- Datos generales'!$B$4),ROUNDUP((('4-Registro de activos'!$H114*'3- Datos generales'!$B$12)*((1+'3- Datos generales'!$B$11)^(AQ$3-'3- Datos generales'!$B$4+'8 -Datos de referencia'!$B$25))),0),0)</f>
        <v>0</v>
      </c>
      <c r="AR114" s="21">
        <f>IF('4-Registro de activos'!$AV114=(AR$3-'3- Datos generales'!$B$4),ROUNDUP((('4-Registro de activos'!$H114*'3- Datos generales'!$B$12)*((1+'3- Datos generales'!$B$11)^(AR$3-'3- Datos generales'!$B$4+'8 -Datos de referencia'!$B$25))),0),0)</f>
        <v>0</v>
      </c>
      <c r="AS114" s="21">
        <f>IF('4-Registro de activos'!$AV114=(AS$3-'3- Datos generales'!$B$4),ROUNDUP((('4-Registro de activos'!$H114*'3- Datos generales'!$B$12)*((1+'3- Datos generales'!$B$11)^(AS$3-'3- Datos generales'!$B$4+'8 -Datos de referencia'!$B$25))),0),0)</f>
        <v>0</v>
      </c>
      <c r="AT114" s="21">
        <f>IF('4-Registro de activos'!$AV114=(AT$3-'3- Datos generales'!$B$4),ROUNDUP((('4-Registro de activos'!$H114*'3- Datos generales'!$B$12)*((1+'3- Datos generales'!$B$11)^(AT$3-'3- Datos generales'!$B$4+'8 -Datos de referencia'!$B$25))),0),0)</f>
        <v>0</v>
      </c>
      <c r="AU114" s="21">
        <f>IF('4-Registro de activos'!$AV114=(AU$3-'3- Datos generales'!$B$4),ROUNDUP((('4-Registro de activos'!$H114*'3- Datos generales'!$B$12)*((1+'3- Datos generales'!$B$11)^(AU$3-'3- Datos generales'!$B$4+'8 -Datos de referencia'!$B$25))),0),0)</f>
        <v>0</v>
      </c>
      <c r="AV114" s="159">
        <f>IF('4-Registro de activos'!$AV114=(AV$3-'3- Datos generales'!$B$4),ROUNDUP((('4-Registro de activos'!$H114*'3- Datos generales'!$B$12)*((1+'3- Datos generales'!$B$11)^(AV$3-'3- Datos generales'!$B$4+'8 -Datos de referencia'!$B$25))),0),0)</f>
        <v>0</v>
      </c>
      <c r="AW114" s="23">
        <f>IF(P114&gt;0,($M114*(1+'3- Datos generales'!$B$5)^('5-Proyección inversiones'!AW$3-'3- Datos generales'!$B$4))*(P114*((1+'3- Datos generales'!$B$11)^(AW$3-'3- Datos generales'!$B$4+'8 -Datos de referencia'!$B$25))),0)</f>
        <v>0</v>
      </c>
      <c r="AX114" s="20">
        <f>IF(Q114&gt;0,($M114*(1+'3- Datos generales'!$B$5)^(AX$3-'3- Datos generales'!$B$4))*(Q114*((1+'3- Datos generales'!$B$11)^('5-Proyección inversiones'!AX$3-'3- Datos generales'!$B$4+'8 -Datos de referencia'!$B$25))),0)</f>
        <v>0</v>
      </c>
      <c r="AY114" s="20">
        <f>IF(R114&gt;0,($M114*(1+'3- Datos generales'!$B$5)^(AY$3-'3- Datos generales'!$B$4))*(R114*((1+'3- Datos generales'!$B$11)^('5-Proyección inversiones'!AY$3-'3- Datos generales'!$B$4+'8 -Datos de referencia'!$B$25))),0)</f>
        <v>0</v>
      </c>
      <c r="AZ114" s="20">
        <f>IF(S114&gt;0,($M114*(1+'3- Datos generales'!$B$5)^(AZ$3-'3- Datos generales'!$B$4))*(S114*((1+'3- Datos generales'!$B$11)^('5-Proyección inversiones'!AZ$3-'3- Datos generales'!$B$4+'8 -Datos de referencia'!$B$25))),0)</f>
        <v>0</v>
      </c>
      <c r="BA114" s="20">
        <f>IF(T114&gt;0,($M114*(1+'3- Datos generales'!$B$5)^(BA$3-'3- Datos generales'!$B$4))*(T114*((1+'3- Datos generales'!$B$11)^('5-Proyección inversiones'!BA$3-'3- Datos generales'!$B$4+'8 -Datos de referencia'!$B$25))),0)</f>
        <v>0</v>
      </c>
      <c r="BB114" s="20">
        <f>IF(U114&gt;0,($M114*(1+'3- Datos generales'!$B$5)^(BB$3-'3- Datos generales'!$B$4))*(U114*((1+'3- Datos generales'!$B$11)^('5-Proyección inversiones'!BB$3-'3- Datos generales'!$B$4+'8 -Datos de referencia'!$B$25))),0)</f>
        <v>0</v>
      </c>
      <c r="BC114" s="20">
        <f>IF(V114&gt;0,($M114*(1+'3- Datos generales'!$B$5)^(BC$3-'3- Datos generales'!$B$4))*(V114*((1+'3- Datos generales'!$B$11)^('5-Proyección inversiones'!BC$3-'3- Datos generales'!$B$4+'8 -Datos de referencia'!$B$25))),0)</f>
        <v>0</v>
      </c>
      <c r="BD114" s="20">
        <f>IF(W114&gt;0,($M114*(1+'3- Datos generales'!$B$5)^(BD$3-'3- Datos generales'!$B$4))*(W114*((1+'3- Datos generales'!$B$11)^('5-Proyección inversiones'!BD$3-'3- Datos generales'!$B$4+'8 -Datos de referencia'!$B$25))),0)</f>
        <v>0</v>
      </c>
      <c r="BE114" s="20">
        <f>IF(X114&gt;0,($M114*(1+'3- Datos generales'!$B$5)^(BE$3-'3- Datos generales'!$B$4))*(X114*((1+'3- Datos generales'!$B$11)^('5-Proyección inversiones'!BE$3-'3- Datos generales'!$B$4+'8 -Datos de referencia'!$B$25))),0)</f>
        <v>0</v>
      </c>
      <c r="BF114" s="20">
        <f>IF(Y114&gt;0,($M114*(1+'3- Datos generales'!$B$5)^(BF$3-'3- Datos generales'!$B$4))*(Y114*((1+'3- Datos generales'!$B$11)^('5-Proyección inversiones'!BF$3-'3- Datos generales'!$B$4+'8 -Datos de referencia'!$B$25))),0)</f>
        <v>0</v>
      </c>
      <c r="BG114" s="155">
        <f>IF(Z114&gt;0,($M114*(1+'3- Datos generales'!$B$5)^(BG$3-'3- Datos generales'!$B$4))*(Z114*((1+'3- Datos generales'!$B$11)^('5-Proyección inversiones'!BG$3-'3- Datos generales'!$B$4+'8 -Datos de referencia'!$B$25))),0)</f>
        <v>0</v>
      </c>
      <c r="BH114" s="23">
        <f>IF(AA114&gt;0,($N114*(1+'3- Datos generales'!$B$5)^(BH$3-'3- Datos generales'!$B$4))*(AA114*((1+'3- Datos generales'!$B$11)^('5-Proyección inversiones'!BH$3-'3- Datos generales'!$B$4+'8 -Datos de referencia'!$B$25))),0)</f>
        <v>0</v>
      </c>
      <c r="BI114" s="20">
        <f>IF(AB114&gt;0,$N114*((1+'3- Datos generales'!$B$5)^(BI$3-'3- Datos generales'!$B$4))*(AB114*((1+'3- Datos generales'!$B$11)^('5-Proyección inversiones'!BI$3-'3- Datos generales'!$B$4+'8 -Datos de referencia'!$B$25))),0)</f>
        <v>0</v>
      </c>
      <c r="BJ114" s="20">
        <f>IF(AC114&gt;0,$N114*((1+'3- Datos generales'!$B$5)^(BJ$3-'3- Datos generales'!$B$4))*(AC114*((1+'3- Datos generales'!$B$11)^('5-Proyección inversiones'!BJ$3-'3- Datos generales'!$B$4+'8 -Datos de referencia'!$B$25))),0)</f>
        <v>0</v>
      </c>
      <c r="BK114" s="20">
        <f>IF(AD114&gt;0,$N114*((1+'3- Datos generales'!$B$5)^(BK$3-'3- Datos generales'!$B$4))*(AD114*((1+'3- Datos generales'!$B$11)^('5-Proyección inversiones'!BK$3-'3- Datos generales'!$B$4+'8 -Datos de referencia'!$B$25))),0)</f>
        <v>0</v>
      </c>
      <c r="BL114" s="20">
        <f>IF(AE114&gt;0,$N114*((1+'3- Datos generales'!$B$5)^(BL$3-'3- Datos generales'!$B$4))*(AE114*((1+'3- Datos generales'!$B$11)^('5-Proyección inversiones'!BL$3-'3- Datos generales'!$B$4+'8 -Datos de referencia'!$B$25))),0)</f>
        <v>0</v>
      </c>
      <c r="BM114" s="20">
        <f>IF(AF114&gt;0,$N114*((1+'3- Datos generales'!$B$5)^(BM$3-'3- Datos generales'!$B$4))*(AF114*((1+'3- Datos generales'!$B$11)^('5-Proyección inversiones'!BM$3-'3- Datos generales'!$B$4+'8 -Datos de referencia'!$B$25))),0)</f>
        <v>0</v>
      </c>
      <c r="BN114" s="20">
        <f>IF(AG114&gt;0,$N114*((1+'3- Datos generales'!$B$5)^(BN$3-'3- Datos generales'!$B$4))*(AG114*((1+'3- Datos generales'!$B$11)^('5-Proyección inversiones'!BN$3-'3- Datos generales'!$B$4+'8 -Datos de referencia'!$B$25))),0)</f>
        <v>0</v>
      </c>
      <c r="BO114" s="20">
        <f>IF(AH114&gt;0,$N114*((1+'3- Datos generales'!$B$5)^(BO$3-'3- Datos generales'!$B$4))*(AH114*((1+'3- Datos generales'!$B$11)^('5-Proyección inversiones'!BO$3-'3- Datos generales'!$B$4+'8 -Datos de referencia'!$B$25))),0)</f>
        <v>0</v>
      </c>
      <c r="BP114" s="20">
        <f>IF(AI114&gt;0,$N114*((1+'3- Datos generales'!$B$5)^(BP$3-'3- Datos generales'!$B$4))*(AI114*((1+'3- Datos generales'!$B$11)^('5-Proyección inversiones'!BP$3-'3- Datos generales'!$B$4+'8 -Datos de referencia'!$B$25))),0)</f>
        <v>0</v>
      </c>
      <c r="BQ114" s="20">
        <f>IF(AJ114&gt;0,$N114*((1+'3- Datos generales'!$B$5)^(BQ$3-'3- Datos generales'!$B$4))*(AJ114*((1+'3- Datos generales'!$B$11)^('5-Proyección inversiones'!BQ$3-'3- Datos generales'!$B$4+'8 -Datos de referencia'!$B$25))),0)</f>
        <v>0</v>
      </c>
      <c r="BR114" s="155">
        <f>IF(AK114&gt;0,$N114*((1+'3- Datos generales'!$B$5)^(BR$3-'3- Datos generales'!$B$4))*(AK114*((1+'3- Datos generales'!$B$11)^('5-Proyección inversiones'!BR$3-'3- Datos generales'!$B$4+'8 -Datos de referencia'!$B$25))),0)</f>
        <v>0</v>
      </c>
      <c r="BS114" s="23">
        <f>IF(AL114&gt;0,AL114*($O114*(1+'3- Datos generales'!$B$5)^(BH$3-'3- Datos generales'!$B$4)),0)</f>
        <v>0</v>
      </c>
      <c r="BT114" s="20">
        <f>IF(AM114&gt;0,AM114*($O114*(1+'3- Datos generales'!$B$5)^(BT$3-'3- Datos generales'!$B$4)),0)</f>
        <v>0</v>
      </c>
      <c r="BU114" s="20">
        <f>IF(AN114&gt;0,AN114*($O114*(1+'3- Datos generales'!$B$5)^(BU$3-'3- Datos generales'!$B$4)),0)</f>
        <v>0</v>
      </c>
      <c r="BV114" s="20">
        <f>IF(AO114&gt;0,AO114*($O114*(1+'3- Datos generales'!$B$5)^(BV$3-'3- Datos generales'!$B$4)),0)</f>
        <v>0</v>
      </c>
      <c r="BW114" s="20">
        <f>IF(AP114&gt;0,AP114*($O114*(1+'3- Datos generales'!$B$5)^(BW$3-'3- Datos generales'!$B$4)),0)</f>
        <v>0</v>
      </c>
      <c r="BX114" s="20">
        <f>IF(AQ114&gt;0,AQ114*($O114*(1+'3- Datos generales'!$B$5)^(BX$3-'3- Datos generales'!$B$4)),0)</f>
        <v>0</v>
      </c>
      <c r="BY114" s="20">
        <f>IF(AR114&gt;0,AR114*($O114*(1+'3- Datos generales'!$B$5)^(BY$3-'3- Datos generales'!$B$4)),0)</f>
        <v>0</v>
      </c>
      <c r="BZ114" s="20">
        <f>IF(AS114&gt;0,AS114*($O114*(1+'3- Datos generales'!$B$5)^(BZ$3-'3- Datos generales'!$B$4)),0)</f>
        <v>0</v>
      </c>
      <c r="CA114" s="20">
        <f>IF(AT114&gt;0,AT114*($O114*(1+'3- Datos generales'!$B$5)^(CA$3-'3- Datos generales'!$B$4)),0)</f>
        <v>0</v>
      </c>
      <c r="CB114" s="20">
        <f>IF(AU114&gt;0,AU114*($O114*(1+'3- Datos generales'!$B$5)^(CB$3-'3- Datos generales'!$B$4)),0)</f>
        <v>0</v>
      </c>
      <c r="CC114" s="155">
        <f>IF(AV114&gt;0,AV114*($O114*(1+'3- Datos generales'!$B$5)^(CC$3-'3- Datos generales'!$B$4)),0)</f>
        <v>0</v>
      </c>
    </row>
    <row r="115" spans="1:81" x14ac:dyDescent="0.25">
      <c r="A115" s="38"/>
      <c r="B115" s="14"/>
      <c r="C115" s="14">
        <f>'4-Registro de activos'!C115</f>
        <v>0</v>
      </c>
      <c r="D115" s="14">
        <f>'4-Registro de activos'!D115</f>
        <v>0</v>
      </c>
      <c r="E115" s="14">
        <f>'4-Registro de activos'!E115</f>
        <v>0</v>
      </c>
      <c r="F115" s="14">
        <f>'4-Registro de activos'!F115</f>
        <v>0</v>
      </c>
      <c r="G115" s="14">
        <f>'4-Registro de activos'!G115</f>
        <v>0</v>
      </c>
      <c r="H115" s="26">
        <f>'4-Registro de activos'!H115</f>
        <v>0</v>
      </c>
      <c r="I115" s="15" t="str">
        <f>'4-Registro de activos'!AV115</f>
        <v>n/a</v>
      </c>
      <c r="J115" s="14" t="str">
        <f>'4-Registro de activos'!AW115</f>
        <v>Bajo Riesgo</v>
      </c>
      <c r="K115" s="14" t="str">
        <f>'4-Registro de activos'!AX115</f>
        <v>n/a</v>
      </c>
      <c r="L115" s="14" t="str">
        <f>'4-Registro de activos'!AY115</f>
        <v>n/a</v>
      </c>
      <c r="M115" s="66">
        <f>IF('4-Registro de activos'!K115="Sistema no mejorado",AVERAGE('3- Datos generales'!$D$20:$D$21),0)</f>
        <v>0</v>
      </c>
      <c r="N115" s="20" t="str">
        <f>IF('4-Registro de activos'!K115="Sistema no mejorado",0,IF('4-Registro de activos'!I115="sin dato","n/a",IF('4-Registro de activos'!I115="otro","n/a",VLOOKUP('4-Registro de activos'!I115,'3- Datos generales'!$A$23:$D$24,4,0))))</f>
        <v>n/a</v>
      </c>
      <c r="O115" s="155" t="str">
        <f>IF('4-Registro de activos'!K115="Sistema no mejorado",0,IF('4-Registro de activos'!I115="sin dato","n/a",IF('4-Registro de activos'!I115="otro","n/a",VLOOKUP('4-Registro de activos'!I115,'3- Datos generales'!$A$26:$D$27,4,0))))</f>
        <v>n/a</v>
      </c>
      <c r="P115" s="22">
        <f>IF('4-Registro de activos'!$AY115="Nueva Construccion",ROUNDUP(('4-Registro de activos'!$G115*'3- Datos generales'!$B$12*(1+'3- Datos generales'!$B$11)^(P$3-'3- Datos generales'!$B$4)),0),0)</f>
        <v>0</v>
      </c>
      <c r="Q115" s="21">
        <f>IF('4-Registro de activos'!$AY115="Nueva Construccion",IF($P115&gt;0,0,ROUNDUP(('4-Registro de activos'!$G115*'3- Datos generales'!$B$12*(1+'3- Datos generales'!$B$11)^(Q$3-'3- Datos generales'!$B$4)),0)),0)</f>
        <v>0</v>
      </c>
      <c r="R115" s="21">
        <f>IF('4-Registro de activos'!$AY115="Nueva Construccion",IF($P115&gt;0,0,ROUNDUP(('4-Registro de activos'!$G115*'3- Datos generales'!$B$12*(1+'3- Datos generales'!$B$11)^(R$3-'3- Datos generales'!$B$4)),0)),0)</f>
        <v>0</v>
      </c>
      <c r="S115" s="21">
        <f>IF('4-Registro de activos'!$AY115="Nueva Construccion",IF($P115&gt;0,0,ROUNDUP(('4-Registro de activos'!$G115*'3- Datos generales'!$B$12*(1+'3- Datos generales'!$B$11)^(S$3-'3- Datos generales'!$B$4)),0)),0)</f>
        <v>0</v>
      </c>
      <c r="T115" s="21">
        <f>IF('4-Registro de activos'!$AY115="Nueva Construccion",IF($P115&gt;0,0,ROUNDUP(('4-Registro de activos'!$G115*'3- Datos generales'!$B$12*(1+'3- Datos generales'!$B$11)^(T$3-'3- Datos generales'!$B$4)),0)),0)</f>
        <v>0</v>
      </c>
      <c r="U115" s="21">
        <f>IF('4-Registro de activos'!$AY115="Nueva Construccion",IF($P115&gt;0,0,ROUNDUP(('4-Registro de activos'!$G115*'3- Datos generales'!$B$12*(1+'3- Datos generales'!$B$11)^(U$3-'3- Datos generales'!$B$4)),0)),0)</f>
        <v>0</v>
      </c>
      <c r="V115" s="21">
        <f>IF('4-Registro de activos'!$AY115="Nueva Construccion",IF($P115&gt;0,0,ROUNDUP(('4-Registro de activos'!$G115*'3- Datos generales'!$B$12*(1+'3- Datos generales'!$B$11)^(V$3-'3- Datos generales'!$B$4)),0)),0)</f>
        <v>0</v>
      </c>
      <c r="W115" s="21">
        <f>IF('4-Registro de activos'!$AY115="Nueva Construccion",IF($P115&gt;0,0,ROUNDUP(('4-Registro de activos'!$G115*'3- Datos generales'!$B$12*(1+'3- Datos generales'!$B$11)^(W$3-'3- Datos generales'!$B$4)),0)),0)</f>
        <v>0</v>
      </c>
      <c r="X115" s="21">
        <f>IF('4-Registro de activos'!$AY115="Nueva Construccion",IF($P115&gt;0,0,ROUNDUP(('4-Registro de activos'!$G115*'3- Datos generales'!$B$12*(1+'3- Datos generales'!$B$11)^(X$3-'3- Datos generales'!$B$4)),0)),0)</f>
        <v>0</v>
      </c>
      <c r="Y115" s="21">
        <f>IF('4-Registro de activos'!$AY115="Nueva Construccion",IF($P115&gt;0,0,ROUNDUP(('4-Registro de activos'!$G115*'3- Datos generales'!$B$12*(1+'3- Datos generales'!$B$11)^(Y$3-'3- Datos generales'!$B$4)),0)),0)</f>
        <v>0</v>
      </c>
      <c r="Z115" s="159">
        <f>IF('4-Registro de activos'!$AY115="Nueva Construccion",IF($P115&gt;0,0,ROUNDUP(('4-Registro de activos'!$G115*'3- Datos generales'!$B$12*(1+'3- Datos generales'!$B$11)^(Z$3-'3- Datos generales'!$B$4)),0)),0)</f>
        <v>0</v>
      </c>
      <c r="AA115" s="22">
        <f>IF('4-Registro de activos'!$AV115&lt;=(AA$3-'3- Datos generales'!$B$4),ROUNDUP(('4-Registro de activos'!$G115*'3- Datos generales'!$B$12*(1+'3- Datos generales'!$B$11)^(AA$3-'3- Datos generales'!$B$4)),0),0)</f>
        <v>0</v>
      </c>
      <c r="AB115" s="21">
        <f>IF('4-Registro de activos'!$AV115=(AB$3-'3- Datos generales'!$B$4),ROUNDUP(('4-Registro de activos'!$G115*'3- Datos generales'!$B$12*(1+'3- Datos generales'!$B$11)^(AB$3-'3- Datos generales'!$B$4)),0),0)</f>
        <v>0</v>
      </c>
      <c r="AC115" s="21">
        <f>IF('4-Registro de activos'!$AV115=(AC$3-'3- Datos generales'!$B$4),ROUNDUP(('4-Registro de activos'!$G115*'3- Datos generales'!$B$12*(1+'3- Datos generales'!$B$11)^(AC$3-'3- Datos generales'!$B$4)),0),0)</f>
        <v>0</v>
      </c>
      <c r="AD115" s="21">
        <f>IF('4-Registro de activos'!$AV115=(AD$3-'3- Datos generales'!$B$4),ROUNDUP(('4-Registro de activos'!$G115*'3- Datos generales'!$B$12*(1+'3- Datos generales'!$B$11)^(AD$3-'3- Datos generales'!$B$4)),0),0)</f>
        <v>0</v>
      </c>
      <c r="AE115" s="21">
        <f>IF('4-Registro de activos'!$AV115=(AE$3-'3- Datos generales'!$B$4),ROUNDUP(('4-Registro de activos'!$G115*'3- Datos generales'!$B$12*(1+'3- Datos generales'!$B$11)^(AE$3-'3- Datos generales'!$B$4)),0),0)</f>
        <v>0</v>
      </c>
      <c r="AF115" s="21">
        <f>IF('4-Registro de activos'!$AV115=(AF$3-'3- Datos generales'!$B$4),ROUNDUP(('4-Registro de activos'!$G115*'3- Datos generales'!$B$12*(1+'3- Datos generales'!$B$11)^(AF$3-'3- Datos generales'!$B$4)),0),0)</f>
        <v>0</v>
      </c>
      <c r="AG115" s="21">
        <f>IF('4-Registro de activos'!$AV115=(AG$3-'3- Datos generales'!$B$4),ROUNDUP(('4-Registro de activos'!$G115*'3- Datos generales'!$B$12*(1+'3- Datos generales'!$B$11)^(AG$3-'3- Datos generales'!$B$4)),0),0)</f>
        <v>0</v>
      </c>
      <c r="AH115" s="21">
        <f>IF('4-Registro de activos'!$AV115=(AH$3-'3- Datos generales'!$B$4),ROUNDUP(('4-Registro de activos'!$G115*'3- Datos generales'!$B$12*(1+'3- Datos generales'!$B$11)^(AH$3-'3- Datos generales'!$B$4)),0),0)</f>
        <v>0</v>
      </c>
      <c r="AI115" s="21">
        <f>IF('4-Registro de activos'!$AV115=(AI$3-'3- Datos generales'!$B$4),ROUNDUP(('4-Registro de activos'!$G115*'3- Datos generales'!$B$12*(1+'3- Datos generales'!$B$11)^(AI$3-'3- Datos generales'!$B$4)),0),0)</f>
        <v>0</v>
      </c>
      <c r="AJ115" s="21">
        <f>IF('4-Registro de activos'!$AV115=(AJ$3-'3- Datos generales'!$B$4),ROUNDUP(('4-Registro de activos'!$G115*'3- Datos generales'!$B$12*(1+'3- Datos generales'!$B$11)^(AJ$3-'3- Datos generales'!$B$4)),0),0)</f>
        <v>0</v>
      </c>
      <c r="AK115" s="159">
        <f>IF('4-Registro de activos'!$AV115=(AK$3-'3- Datos generales'!$B$4),ROUNDUP(('4-Registro de activos'!$G115*'3- Datos generales'!$B$12*(1+'3- Datos generales'!$B$11)^(AK$3-'3- Datos generales'!$B$4)),0),0)</f>
        <v>0</v>
      </c>
      <c r="AL115" s="22">
        <f>IF('4-Registro de activos'!$AV115&lt;=(AL$3-'3- Datos generales'!$B$4),ROUNDUP((('4-Registro de activos'!$H115*'3- Datos generales'!$B$12)*((1+'3- Datos generales'!$B$11)^(AL$3-'3- Datos generales'!$B$4+'8 -Datos de referencia'!$B$25))),0),0)</f>
        <v>0</v>
      </c>
      <c r="AM115" s="21">
        <f>IF('4-Registro de activos'!$AV115=(AM$3-'3- Datos generales'!$B$4),ROUNDUP((('4-Registro de activos'!$H115*'3- Datos generales'!$B$12)*((1+'3- Datos generales'!$B$11)^(AM$3-'3- Datos generales'!$B$4+'8 -Datos de referencia'!$B$25))),0),0)</f>
        <v>0</v>
      </c>
      <c r="AN115" s="21">
        <f>IF('4-Registro de activos'!$AV115=(AN$3-'3- Datos generales'!$B$4),ROUNDUP((('4-Registro de activos'!$H115*'3- Datos generales'!$B$12)*((1+'3- Datos generales'!$B$11)^(AN$3-'3- Datos generales'!$B$4+'8 -Datos de referencia'!$B$25))),0),0)</f>
        <v>0</v>
      </c>
      <c r="AO115" s="21">
        <f>IF('4-Registro de activos'!$AV115=(AO$3-'3- Datos generales'!$B$4),ROUNDUP((('4-Registro de activos'!$H115*'3- Datos generales'!$B$12)*((1+'3- Datos generales'!$B$11)^(AO$3-'3- Datos generales'!$B$4+'8 -Datos de referencia'!$B$25))),0),0)</f>
        <v>0</v>
      </c>
      <c r="AP115" s="21">
        <f>IF('4-Registro de activos'!$AV115=(AP$3-'3- Datos generales'!$B$4),ROUNDUP((('4-Registro de activos'!$H115*'3- Datos generales'!$B$12)*((1+'3- Datos generales'!$B$11)^(AP$3-'3- Datos generales'!$B$4+'8 -Datos de referencia'!$B$25))),0),0)</f>
        <v>0</v>
      </c>
      <c r="AQ115" s="21">
        <f>IF('4-Registro de activos'!$AV115=(AQ$3-'3- Datos generales'!$B$4),ROUNDUP((('4-Registro de activos'!$H115*'3- Datos generales'!$B$12)*((1+'3- Datos generales'!$B$11)^(AQ$3-'3- Datos generales'!$B$4+'8 -Datos de referencia'!$B$25))),0),0)</f>
        <v>0</v>
      </c>
      <c r="AR115" s="21">
        <f>IF('4-Registro de activos'!$AV115=(AR$3-'3- Datos generales'!$B$4),ROUNDUP((('4-Registro de activos'!$H115*'3- Datos generales'!$B$12)*((1+'3- Datos generales'!$B$11)^(AR$3-'3- Datos generales'!$B$4+'8 -Datos de referencia'!$B$25))),0),0)</f>
        <v>0</v>
      </c>
      <c r="AS115" s="21">
        <f>IF('4-Registro de activos'!$AV115=(AS$3-'3- Datos generales'!$B$4),ROUNDUP((('4-Registro de activos'!$H115*'3- Datos generales'!$B$12)*((1+'3- Datos generales'!$B$11)^(AS$3-'3- Datos generales'!$B$4+'8 -Datos de referencia'!$B$25))),0),0)</f>
        <v>0</v>
      </c>
      <c r="AT115" s="21">
        <f>IF('4-Registro de activos'!$AV115=(AT$3-'3- Datos generales'!$B$4),ROUNDUP((('4-Registro de activos'!$H115*'3- Datos generales'!$B$12)*((1+'3- Datos generales'!$B$11)^(AT$3-'3- Datos generales'!$B$4+'8 -Datos de referencia'!$B$25))),0),0)</f>
        <v>0</v>
      </c>
      <c r="AU115" s="21">
        <f>IF('4-Registro de activos'!$AV115=(AU$3-'3- Datos generales'!$B$4),ROUNDUP((('4-Registro de activos'!$H115*'3- Datos generales'!$B$12)*((1+'3- Datos generales'!$B$11)^(AU$3-'3- Datos generales'!$B$4+'8 -Datos de referencia'!$B$25))),0),0)</f>
        <v>0</v>
      </c>
      <c r="AV115" s="159">
        <f>IF('4-Registro de activos'!$AV115=(AV$3-'3- Datos generales'!$B$4),ROUNDUP((('4-Registro de activos'!$H115*'3- Datos generales'!$B$12)*((1+'3- Datos generales'!$B$11)^(AV$3-'3- Datos generales'!$B$4+'8 -Datos de referencia'!$B$25))),0),0)</f>
        <v>0</v>
      </c>
      <c r="AW115" s="23">
        <f>IF(P115&gt;0,($M115*(1+'3- Datos generales'!$B$5)^('5-Proyección inversiones'!AW$3-'3- Datos generales'!$B$4))*(P115*((1+'3- Datos generales'!$B$11)^(AW$3-'3- Datos generales'!$B$4+'8 -Datos de referencia'!$B$25))),0)</f>
        <v>0</v>
      </c>
      <c r="AX115" s="20">
        <f>IF(Q115&gt;0,($M115*(1+'3- Datos generales'!$B$5)^(AX$3-'3- Datos generales'!$B$4))*(Q115*((1+'3- Datos generales'!$B$11)^('5-Proyección inversiones'!AX$3-'3- Datos generales'!$B$4+'8 -Datos de referencia'!$B$25))),0)</f>
        <v>0</v>
      </c>
      <c r="AY115" s="20">
        <f>IF(R115&gt;0,($M115*(1+'3- Datos generales'!$B$5)^(AY$3-'3- Datos generales'!$B$4))*(R115*((1+'3- Datos generales'!$B$11)^('5-Proyección inversiones'!AY$3-'3- Datos generales'!$B$4+'8 -Datos de referencia'!$B$25))),0)</f>
        <v>0</v>
      </c>
      <c r="AZ115" s="20">
        <f>IF(S115&gt;0,($M115*(1+'3- Datos generales'!$B$5)^(AZ$3-'3- Datos generales'!$B$4))*(S115*((1+'3- Datos generales'!$B$11)^('5-Proyección inversiones'!AZ$3-'3- Datos generales'!$B$4+'8 -Datos de referencia'!$B$25))),0)</f>
        <v>0</v>
      </c>
      <c r="BA115" s="20">
        <f>IF(T115&gt;0,($M115*(1+'3- Datos generales'!$B$5)^(BA$3-'3- Datos generales'!$B$4))*(T115*((1+'3- Datos generales'!$B$11)^('5-Proyección inversiones'!BA$3-'3- Datos generales'!$B$4+'8 -Datos de referencia'!$B$25))),0)</f>
        <v>0</v>
      </c>
      <c r="BB115" s="20">
        <f>IF(U115&gt;0,($M115*(1+'3- Datos generales'!$B$5)^(BB$3-'3- Datos generales'!$B$4))*(U115*((1+'3- Datos generales'!$B$11)^('5-Proyección inversiones'!BB$3-'3- Datos generales'!$B$4+'8 -Datos de referencia'!$B$25))),0)</f>
        <v>0</v>
      </c>
      <c r="BC115" s="20">
        <f>IF(V115&gt;0,($M115*(1+'3- Datos generales'!$B$5)^(BC$3-'3- Datos generales'!$B$4))*(V115*((1+'3- Datos generales'!$B$11)^('5-Proyección inversiones'!BC$3-'3- Datos generales'!$B$4+'8 -Datos de referencia'!$B$25))),0)</f>
        <v>0</v>
      </c>
      <c r="BD115" s="20">
        <f>IF(W115&gt;0,($M115*(1+'3- Datos generales'!$B$5)^(BD$3-'3- Datos generales'!$B$4))*(W115*((1+'3- Datos generales'!$B$11)^('5-Proyección inversiones'!BD$3-'3- Datos generales'!$B$4+'8 -Datos de referencia'!$B$25))),0)</f>
        <v>0</v>
      </c>
      <c r="BE115" s="20">
        <f>IF(X115&gt;0,($M115*(1+'3- Datos generales'!$B$5)^(BE$3-'3- Datos generales'!$B$4))*(X115*((1+'3- Datos generales'!$B$11)^('5-Proyección inversiones'!BE$3-'3- Datos generales'!$B$4+'8 -Datos de referencia'!$B$25))),0)</f>
        <v>0</v>
      </c>
      <c r="BF115" s="20">
        <f>IF(Y115&gt;0,($M115*(1+'3- Datos generales'!$B$5)^(BF$3-'3- Datos generales'!$B$4))*(Y115*((1+'3- Datos generales'!$B$11)^('5-Proyección inversiones'!BF$3-'3- Datos generales'!$B$4+'8 -Datos de referencia'!$B$25))),0)</f>
        <v>0</v>
      </c>
      <c r="BG115" s="155">
        <f>IF(Z115&gt;0,($M115*(1+'3- Datos generales'!$B$5)^(BG$3-'3- Datos generales'!$B$4))*(Z115*((1+'3- Datos generales'!$B$11)^('5-Proyección inversiones'!BG$3-'3- Datos generales'!$B$4+'8 -Datos de referencia'!$B$25))),0)</f>
        <v>0</v>
      </c>
      <c r="BH115" s="23">
        <f>IF(AA115&gt;0,($N115*(1+'3- Datos generales'!$B$5)^(BH$3-'3- Datos generales'!$B$4))*(AA115*((1+'3- Datos generales'!$B$11)^('5-Proyección inversiones'!BH$3-'3- Datos generales'!$B$4+'8 -Datos de referencia'!$B$25))),0)</f>
        <v>0</v>
      </c>
      <c r="BI115" s="20">
        <f>IF(AB115&gt;0,$N115*((1+'3- Datos generales'!$B$5)^(BI$3-'3- Datos generales'!$B$4))*(AB115*((1+'3- Datos generales'!$B$11)^('5-Proyección inversiones'!BI$3-'3- Datos generales'!$B$4+'8 -Datos de referencia'!$B$25))),0)</f>
        <v>0</v>
      </c>
      <c r="BJ115" s="20">
        <f>IF(AC115&gt;0,$N115*((1+'3- Datos generales'!$B$5)^(BJ$3-'3- Datos generales'!$B$4))*(AC115*((1+'3- Datos generales'!$B$11)^('5-Proyección inversiones'!BJ$3-'3- Datos generales'!$B$4+'8 -Datos de referencia'!$B$25))),0)</f>
        <v>0</v>
      </c>
      <c r="BK115" s="20">
        <f>IF(AD115&gt;0,$N115*((1+'3- Datos generales'!$B$5)^(BK$3-'3- Datos generales'!$B$4))*(AD115*((1+'3- Datos generales'!$B$11)^('5-Proyección inversiones'!BK$3-'3- Datos generales'!$B$4+'8 -Datos de referencia'!$B$25))),0)</f>
        <v>0</v>
      </c>
      <c r="BL115" s="20">
        <f>IF(AE115&gt;0,$N115*((1+'3- Datos generales'!$B$5)^(BL$3-'3- Datos generales'!$B$4))*(AE115*((1+'3- Datos generales'!$B$11)^('5-Proyección inversiones'!BL$3-'3- Datos generales'!$B$4+'8 -Datos de referencia'!$B$25))),0)</f>
        <v>0</v>
      </c>
      <c r="BM115" s="20">
        <f>IF(AF115&gt;0,$N115*((1+'3- Datos generales'!$B$5)^(BM$3-'3- Datos generales'!$B$4))*(AF115*((1+'3- Datos generales'!$B$11)^('5-Proyección inversiones'!BM$3-'3- Datos generales'!$B$4+'8 -Datos de referencia'!$B$25))),0)</f>
        <v>0</v>
      </c>
      <c r="BN115" s="20">
        <f>IF(AG115&gt;0,$N115*((1+'3- Datos generales'!$B$5)^(BN$3-'3- Datos generales'!$B$4))*(AG115*((1+'3- Datos generales'!$B$11)^('5-Proyección inversiones'!BN$3-'3- Datos generales'!$B$4+'8 -Datos de referencia'!$B$25))),0)</f>
        <v>0</v>
      </c>
      <c r="BO115" s="20">
        <f>IF(AH115&gt;0,$N115*((1+'3- Datos generales'!$B$5)^(BO$3-'3- Datos generales'!$B$4))*(AH115*((1+'3- Datos generales'!$B$11)^('5-Proyección inversiones'!BO$3-'3- Datos generales'!$B$4+'8 -Datos de referencia'!$B$25))),0)</f>
        <v>0</v>
      </c>
      <c r="BP115" s="20">
        <f>IF(AI115&gt;0,$N115*((1+'3- Datos generales'!$B$5)^(BP$3-'3- Datos generales'!$B$4))*(AI115*((1+'3- Datos generales'!$B$11)^('5-Proyección inversiones'!BP$3-'3- Datos generales'!$B$4+'8 -Datos de referencia'!$B$25))),0)</f>
        <v>0</v>
      </c>
      <c r="BQ115" s="20">
        <f>IF(AJ115&gt;0,$N115*((1+'3- Datos generales'!$B$5)^(BQ$3-'3- Datos generales'!$B$4))*(AJ115*((1+'3- Datos generales'!$B$11)^('5-Proyección inversiones'!BQ$3-'3- Datos generales'!$B$4+'8 -Datos de referencia'!$B$25))),0)</f>
        <v>0</v>
      </c>
      <c r="BR115" s="155">
        <f>IF(AK115&gt;0,$N115*((1+'3- Datos generales'!$B$5)^(BR$3-'3- Datos generales'!$B$4))*(AK115*((1+'3- Datos generales'!$B$11)^('5-Proyección inversiones'!BR$3-'3- Datos generales'!$B$4+'8 -Datos de referencia'!$B$25))),0)</f>
        <v>0</v>
      </c>
      <c r="BS115" s="23">
        <f>IF(AL115&gt;0,AL115*($O115*(1+'3- Datos generales'!$B$5)^(BH$3-'3- Datos generales'!$B$4)),0)</f>
        <v>0</v>
      </c>
      <c r="BT115" s="20">
        <f>IF(AM115&gt;0,AM115*($O115*(1+'3- Datos generales'!$B$5)^(BT$3-'3- Datos generales'!$B$4)),0)</f>
        <v>0</v>
      </c>
      <c r="BU115" s="20">
        <f>IF(AN115&gt;0,AN115*($O115*(1+'3- Datos generales'!$B$5)^(BU$3-'3- Datos generales'!$B$4)),0)</f>
        <v>0</v>
      </c>
      <c r="BV115" s="20">
        <f>IF(AO115&gt;0,AO115*($O115*(1+'3- Datos generales'!$B$5)^(BV$3-'3- Datos generales'!$B$4)),0)</f>
        <v>0</v>
      </c>
      <c r="BW115" s="20">
        <f>IF(AP115&gt;0,AP115*($O115*(1+'3- Datos generales'!$B$5)^(BW$3-'3- Datos generales'!$B$4)),0)</f>
        <v>0</v>
      </c>
      <c r="BX115" s="20">
        <f>IF(AQ115&gt;0,AQ115*($O115*(1+'3- Datos generales'!$B$5)^(BX$3-'3- Datos generales'!$B$4)),0)</f>
        <v>0</v>
      </c>
      <c r="BY115" s="20">
        <f>IF(AR115&gt;0,AR115*($O115*(1+'3- Datos generales'!$B$5)^(BY$3-'3- Datos generales'!$B$4)),0)</f>
        <v>0</v>
      </c>
      <c r="BZ115" s="20">
        <f>IF(AS115&gt;0,AS115*($O115*(1+'3- Datos generales'!$B$5)^(BZ$3-'3- Datos generales'!$B$4)),0)</f>
        <v>0</v>
      </c>
      <c r="CA115" s="20">
        <f>IF(AT115&gt;0,AT115*($O115*(1+'3- Datos generales'!$B$5)^(CA$3-'3- Datos generales'!$B$4)),0)</f>
        <v>0</v>
      </c>
      <c r="CB115" s="20">
        <f>IF(AU115&gt;0,AU115*($O115*(1+'3- Datos generales'!$B$5)^(CB$3-'3- Datos generales'!$B$4)),0)</f>
        <v>0</v>
      </c>
      <c r="CC115" s="155">
        <f>IF(AV115&gt;0,AV115*($O115*(1+'3- Datos generales'!$B$5)^(CC$3-'3- Datos generales'!$B$4)),0)</f>
        <v>0</v>
      </c>
    </row>
    <row r="116" spans="1:81" x14ac:dyDescent="0.25">
      <c r="A116" s="38"/>
      <c r="B116" s="14"/>
      <c r="C116" s="14">
        <f>'4-Registro de activos'!C116</f>
        <v>0</v>
      </c>
      <c r="D116" s="14">
        <f>'4-Registro de activos'!D116</f>
        <v>0</v>
      </c>
      <c r="E116" s="14">
        <f>'4-Registro de activos'!E116</f>
        <v>0</v>
      </c>
      <c r="F116" s="14">
        <f>'4-Registro de activos'!F116</f>
        <v>0</v>
      </c>
      <c r="G116" s="14">
        <f>'4-Registro de activos'!G116</f>
        <v>0</v>
      </c>
      <c r="H116" s="26">
        <f>'4-Registro de activos'!H116</f>
        <v>0</v>
      </c>
      <c r="I116" s="15" t="str">
        <f>'4-Registro de activos'!AV116</f>
        <v>n/a</v>
      </c>
      <c r="J116" s="14" t="str">
        <f>'4-Registro de activos'!AW116</f>
        <v>Bajo Riesgo</v>
      </c>
      <c r="K116" s="14" t="str">
        <f>'4-Registro de activos'!AX116</f>
        <v>n/a</v>
      </c>
      <c r="L116" s="14" t="str">
        <f>'4-Registro de activos'!AY116</f>
        <v>n/a</v>
      </c>
      <c r="M116" s="66">
        <f>IF('4-Registro de activos'!K116="Sistema no mejorado",AVERAGE('3- Datos generales'!$D$20:$D$21),0)</f>
        <v>0</v>
      </c>
      <c r="N116" s="20" t="str">
        <f>IF('4-Registro de activos'!K116="Sistema no mejorado",0,IF('4-Registro de activos'!I116="sin dato","n/a",IF('4-Registro de activos'!I116="otro","n/a",VLOOKUP('4-Registro de activos'!I116,'3- Datos generales'!$A$23:$D$24,4,0))))</f>
        <v>n/a</v>
      </c>
      <c r="O116" s="155" t="str">
        <f>IF('4-Registro de activos'!K116="Sistema no mejorado",0,IF('4-Registro de activos'!I116="sin dato","n/a",IF('4-Registro de activos'!I116="otro","n/a",VLOOKUP('4-Registro de activos'!I116,'3- Datos generales'!$A$26:$D$27,4,0))))</f>
        <v>n/a</v>
      </c>
      <c r="P116" s="22">
        <f>IF('4-Registro de activos'!$AY116="Nueva Construccion",ROUNDUP(('4-Registro de activos'!$G116*'3- Datos generales'!$B$12*(1+'3- Datos generales'!$B$11)^(P$3-'3- Datos generales'!$B$4)),0),0)</f>
        <v>0</v>
      </c>
      <c r="Q116" s="21">
        <f>IF('4-Registro de activos'!$AY116="Nueva Construccion",IF($P116&gt;0,0,ROUNDUP(('4-Registro de activos'!$G116*'3- Datos generales'!$B$12*(1+'3- Datos generales'!$B$11)^(Q$3-'3- Datos generales'!$B$4)),0)),0)</f>
        <v>0</v>
      </c>
      <c r="R116" s="21">
        <f>IF('4-Registro de activos'!$AY116="Nueva Construccion",IF($P116&gt;0,0,ROUNDUP(('4-Registro de activos'!$G116*'3- Datos generales'!$B$12*(1+'3- Datos generales'!$B$11)^(R$3-'3- Datos generales'!$B$4)),0)),0)</f>
        <v>0</v>
      </c>
      <c r="S116" s="21">
        <f>IF('4-Registro de activos'!$AY116="Nueva Construccion",IF($P116&gt;0,0,ROUNDUP(('4-Registro de activos'!$G116*'3- Datos generales'!$B$12*(1+'3- Datos generales'!$B$11)^(S$3-'3- Datos generales'!$B$4)),0)),0)</f>
        <v>0</v>
      </c>
      <c r="T116" s="21">
        <f>IF('4-Registro de activos'!$AY116="Nueva Construccion",IF($P116&gt;0,0,ROUNDUP(('4-Registro de activos'!$G116*'3- Datos generales'!$B$12*(1+'3- Datos generales'!$B$11)^(T$3-'3- Datos generales'!$B$4)),0)),0)</f>
        <v>0</v>
      </c>
      <c r="U116" s="21">
        <f>IF('4-Registro de activos'!$AY116="Nueva Construccion",IF($P116&gt;0,0,ROUNDUP(('4-Registro de activos'!$G116*'3- Datos generales'!$B$12*(1+'3- Datos generales'!$B$11)^(U$3-'3- Datos generales'!$B$4)),0)),0)</f>
        <v>0</v>
      </c>
      <c r="V116" s="21">
        <f>IF('4-Registro de activos'!$AY116="Nueva Construccion",IF($P116&gt;0,0,ROUNDUP(('4-Registro de activos'!$G116*'3- Datos generales'!$B$12*(1+'3- Datos generales'!$B$11)^(V$3-'3- Datos generales'!$B$4)),0)),0)</f>
        <v>0</v>
      </c>
      <c r="W116" s="21">
        <f>IF('4-Registro de activos'!$AY116="Nueva Construccion",IF($P116&gt;0,0,ROUNDUP(('4-Registro de activos'!$G116*'3- Datos generales'!$B$12*(1+'3- Datos generales'!$B$11)^(W$3-'3- Datos generales'!$B$4)),0)),0)</f>
        <v>0</v>
      </c>
      <c r="X116" s="21">
        <f>IF('4-Registro de activos'!$AY116="Nueva Construccion",IF($P116&gt;0,0,ROUNDUP(('4-Registro de activos'!$G116*'3- Datos generales'!$B$12*(1+'3- Datos generales'!$B$11)^(X$3-'3- Datos generales'!$B$4)),0)),0)</f>
        <v>0</v>
      </c>
      <c r="Y116" s="21">
        <f>IF('4-Registro de activos'!$AY116="Nueva Construccion",IF($P116&gt;0,0,ROUNDUP(('4-Registro de activos'!$G116*'3- Datos generales'!$B$12*(1+'3- Datos generales'!$B$11)^(Y$3-'3- Datos generales'!$B$4)),0)),0)</f>
        <v>0</v>
      </c>
      <c r="Z116" s="159">
        <f>IF('4-Registro de activos'!$AY116="Nueva Construccion",IF($P116&gt;0,0,ROUNDUP(('4-Registro de activos'!$G116*'3- Datos generales'!$B$12*(1+'3- Datos generales'!$B$11)^(Z$3-'3- Datos generales'!$B$4)),0)),0)</f>
        <v>0</v>
      </c>
      <c r="AA116" s="22">
        <f>IF('4-Registro de activos'!$AV116&lt;=(AA$3-'3- Datos generales'!$B$4),ROUNDUP(('4-Registro de activos'!$G116*'3- Datos generales'!$B$12*(1+'3- Datos generales'!$B$11)^(AA$3-'3- Datos generales'!$B$4)),0),0)</f>
        <v>0</v>
      </c>
      <c r="AB116" s="21">
        <f>IF('4-Registro de activos'!$AV116=(AB$3-'3- Datos generales'!$B$4),ROUNDUP(('4-Registro de activos'!$G116*'3- Datos generales'!$B$12*(1+'3- Datos generales'!$B$11)^(AB$3-'3- Datos generales'!$B$4)),0),0)</f>
        <v>0</v>
      </c>
      <c r="AC116" s="21">
        <f>IF('4-Registro de activos'!$AV116=(AC$3-'3- Datos generales'!$B$4),ROUNDUP(('4-Registro de activos'!$G116*'3- Datos generales'!$B$12*(1+'3- Datos generales'!$B$11)^(AC$3-'3- Datos generales'!$B$4)),0),0)</f>
        <v>0</v>
      </c>
      <c r="AD116" s="21">
        <f>IF('4-Registro de activos'!$AV116=(AD$3-'3- Datos generales'!$B$4),ROUNDUP(('4-Registro de activos'!$G116*'3- Datos generales'!$B$12*(1+'3- Datos generales'!$B$11)^(AD$3-'3- Datos generales'!$B$4)),0),0)</f>
        <v>0</v>
      </c>
      <c r="AE116" s="21">
        <f>IF('4-Registro de activos'!$AV116=(AE$3-'3- Datos generales'!$B$4),ROUNDUP(('4-Registro de activos'!$G116*'3- Datos generales'!$B$12*(1+'3- Datos generales'!$B$11)^(AE$3-'3- Datos generales'!$B$4)),0),0)</f>
        <v>0</v>
      </c>
      <c r="AF116" s="21">
        <f>IF('4-Registro de activos'!$AV116=(AF$3-'3- Datos generales'!$B$4),ROUNDUP(('4-Registro de activos'!$G116*'3- Datos generales'!$B$12*(1+'3- Datos generales'!$B$11)^(AF$3-'3- Datos generales'!$B$4)),0),0)</f>
        <v>0</v>
      </c>
      <c r="AG116" s="21">
        <f>IF('4-Registro de activos'!$AV116=(AG$3-'3- Datos generales'!$B$4),ROUNDUP(('4-Registro de activos'!$G116*'3- Datos generales'!$B$12*(1+'3- Datos generales'!$B$11)^(AG$3-'3- Datos generales'!$B$4)),0),0)</f>
        <v>0</v>
      </c>
      <c r="AH116" s="21">
        <f>IF('4-Registro de activos'!$AV116=(AH$3-'3- Datos generales'!$B$4),ROUNDUP(('4-Registro de activos'!$G116*'3- Datos generales'!$B$12*(1+'3- Datos generales'!$B$11)^(AH$3-'3- Datos generales'!$B$4)),0),0)</f>
        <v>0</v>
      </c>
      <c r="AI116" s="21">
        <f>IF('4-Registro de activos'!$AV116=(AI$3-'3- Datos generales'!$B$4),ROUNDUP(('4-Registro de activos'!$G116*'3- Datos generales'!$B$12*(1+'3- Datos generales'!$B$11)^(AI$3-'3- Datos generales'!$B$4)),0),0)</f>
        <v>0</v>
      </c>
      <c r="AJ116" s="21">
        <f>IF('4-Registro de activos'!$AV116=(AJ$3-'3- Datos generales'!$B$4),ROUNDUP(('4-Registro de activos'!$G116*'3- Datos generales'!$B$12*(1+'3- Datos generales'!$B$11)^(AJ$3-'3- Datos generales'!$B$4)),0),0)</f>
        <v>0</v>
      </c>
      <c r="AK116" s="159">
        <f>IF('4-Registro de activos'!$AV116=(AK$3-'3- Datos generales'!$B$4),ROUNDUP(('4-Registro de activos'!$G116*'3- Datos generales'!$B$12*(1+'3- Datos generales'!$B$11)^(AK$3-'3- Datos generales'!$B$4)),0),0)</f>
        <v>0</v>
      </c>
      <c r="AL116" s="22">
        <f>IF('4-Registro de activos'!$AV116&lt;=(AL$3-'3- Datos generales'!$B$4),ROUNDUP((('4-Registro de activos'!$H116*'3- Datos generales'!$B$12)*((1+'3- Datos generales'!$B$11)^(AL$3-'3- Datos generales'!$B$4+'8 -Datos de referencia'!$B$25))),0),0)</f>
        <v>0</v>
      </c>
      <c r="AM116" s="21">
        <f>IF('4-Registro de activos'!$AV116=(AM$3-'3- Datos generales'!$B$4),ROUNDUP((('4-Registro de activos'!$H116*'3- Datos generales'!$B$12)*((1+'3- Datos generales'!$B$11)^(AM$3-'3- Datos generales'!$B$4+'8 -Datos de referencia'!$B$25))),0),0)</f>
        <v>0</v>
      </c>
      <c r="AN116" s="21">
        <f>IF('4-Registro de activos'!$AV116=(AN$3-'3- Datos generales'!$B$4),ROUNDUP((('4-Registro de activos'!$H116*'3- Datos generales'!$B$12)*((1+'3- Datos generales'!$B$11)^(AN$3-'3- Datos generales'!$B$4+'8 -Datos de referencia'!$B$25))),0),0)</f>
        <v>0</v>
      </c>
      <c r="AO116" s="21">
        <f>IF('4-Registro de activos'!$AV116=(AO$3-'3- Datos generales'!$B$4),ROUNDUP((('4-Registro de activos'!$H116*'3- Datos generales'!$B$12)*((1+'3- Datos generales'!$B$11)^(AO$3-'3- Datos generales'!$B$4+'8 -Datos de referencia'!$B$25))),0),0)</f>
        <v>0</v>
      </c>
      <c r="AP116" s="21">
        <f>IF('4-Registro de activos'!$AV116=(AP$3-'3- Datos generales'!$B$4),ROUNDUP((('4-Registro de activos'!$H116*'3- Datos generales'!$B$12)*((1+'3- Datos generales'!$B$11)^(AP$3-'3- Datos generales'!$B$4+'8 -Datos de referencia'!$B$25))),0),0)</f>
        <v>0</v>
      </c>
      <c r="AQ116" s="21">
        <f>IF('4-Registro de activos'!$AV116=(AQ$3-'3- Datos generales'!$B$4),ROUNDUP((('4-Registro de activos'!$H116*'3- Datos generales'!$B$12)*((1+'3- Datos generales'!$B$11)^(AQ$3-'3- Datos generales'!$B$4+'8 -Datos de referencia'!$B$25))),0),0)</f>
        <v>0</v>
      </c>
      <c r="AR116" s="21">
        <f>IF('4-Registro de activos'!$AV116=(AR$3-'3- Datos generales'!$B$4),ROUNDUP((('4-Registro de activos'!$H116*'3- Datos generales'!$B$12)*((1+'3- Datos generales'!$B$11)^(AR$3-'3- Datos generales'!$B$4+'8 -Datos de referencia'!$B$25))),0),0)</f>
        <v>0</v>
      </c>
      <c r="AS116" s="21">
        <f>IF('4-Registro de activos'!$AV116=(AS$3-'3- Datos generales'!$B$4),ROUNDUP((('4-Registro de activos'!$H116*'3- Datos generales'!$B$12)*((1+'3- Datos generales'!$B$11)^(AS$3-'3- Datos generales'!$B$4+'8 -Datos de referencia'!$B$25))),0),0)</f>
        <v>0</v>
      </c>
      <c r="AT116" s="21">
        <f>IF('4-Registro de activos'!$AV116=(AT$3-'3- Datos generales'!$B$4),ROUNDUP((('4-Registro de activos'!$H116*'3- Datos generales'!$B$12)*((1+'3- Datos generales'!$B$11)^(AT$3-'3- Datos generales'!$B$4+'8 -Datos de referencia'!$B$25))),0),0)</f>
        <v>0</v>
      </c>
      <c r="AU116" s="21">
        <f>IF('4-Registro de activos'!$AV116=(AU$3-'3- Datos generales'!$B$4),ROUNDUP((('4-Registro de activos'!$H116*'3- Datos generales'!$B$12)*((1+'3- Datos generales'!$B$11)^(AU$3-'3- Datos generales'!$B$4+'8 -Datos de referencia'!$B$25))),0),0)</f>
        <v>0</v>
      </c>
      <c r="AV116" s="159">
        <f>IF('4-Registro de activos'!$AV116=(AV$3-'3- Datos generales'!$B$4),ROUNDUP((('4-Registro de activos'!$H116*'3- Datos generales'!$B$12)*((1+'3- Datos generales'!$B$11)^(AV$3-'3- Datos generales'!$B$4+'8 -Datos de referencia'!$B$25))),0),0)</f>
        <v>0</v>
      </c>
      <c r="AW116" s="23">
        <f>IF(P116&gt;0,($M116*(1+'3- Datos generales'!$B$5)^('5-Proyección inversiones'!AW$3-'3- Datos generales'!$B$4))*(P116*((1+'3- Datos generales'!$B$11)^(AW$3-'3- Datos generales'!$B$4+'8 -Datos de referencia'!$B$25))),0)</f>
        <v>0</v>
      </c>
      <c r="AX116" s="20">
        <f>IF(Q116&gt;0,($M116*(1+'3- Datos generales'!$B$5)^(AX$3-'3- Datos generales'!$B$4))*(Q116*((1+'3- Datos generales'!$B$11)^('5-Proyección inversiones'!AX$3-'3- Datos generales'!$B$4+'8 -Datos de referencia'!$B$25))),0)</f>
        <v>0</v>
      </c>
      <c r="AY116" s="20">
        <f>IF(R116&gt;0,($M116*(1+'3- Datos generales'!$B$5)^(AY$3-'3- Datos generales'!$B$4))*(R116*((1+'3- Datos generales'!$B$11)^('5-Proyección inversiones'!AY$3-'3- Datos generales'!$B$4+'8 -Datos de referencia'!$B$25))),0)</f>
        <v>0</v>
      </c>
      <c r="AZ116" s="20">
        <f>IF(S116&gt;0,($M116*(1+'3- Datos generales'!$B$5)^(AZ$3-'3- Datos generales'!$B$4))*(S116*((1+'3- Datos generales'!$B$11)^('5-Proyección inversiones'!AZ$3-'3- Datos generales'!$B$4+'8 -Datos de referencia'!$B$25))),0)</f>
        <v>0</v>
      </c>
      <c r="BA116" s="20">
        <f>IF(T116&gt;0,($M116*(1+'3- Datos generales'!$B$5)^(BA$3-'3- Datos generales'!$B$4))*(T116*((1+'3- Datos generales'!$B$11)^('5-Proyección inversiones'!BA$3-'3- Datos generales'!$B$4+'8 -Datos de referencia'!$B$25))),0)</f>
        <v>0</v>
      </c>
      <c r="BB116" s="20">
        <f>IF(U116&gt;0,($M116*(1+'3- Datos generales'!$B$5)^(BB$3-'3- Datos generales'!$B$4))*(U116*((1+'3- Datos generales'!$B$11)^('5-Proyección inversiones'!BB$3-'3- Datos generales'!$B$4+'8 -Datos de referencia'!$B$25))),0)</f>
        <v>0</v>
      </c>
      <c r="BC116" s="20">
        <f>IF(V116&gt;0,($M116*(1+'3- Datos generales'!$B$5)^(BC$3-'3- Datos generales'!$B$4))*(V116*((1+'3- Datos generales'!$B$11)^('5-Proyección inversiones'!BC$3-'3- Datos generales'!$B$4+'8 -Datos de referencia'!$B$25))),0)</f>
        <v>0</v>
      </c>
      <c r="BD116" s="20">
        <f>IF(W116&gt;0,($M116*(1+'3- Datos generales'!$B$5)^(BD$3-'3- Datos generales'!$B$4))*(W116*((1+'3- Datos generales'!$B$11)^('5-Proyección inversiones'!BD$3-'3- Datos generales'!$B$4+'8 -Datos de referencia'!$B$25))),0)</f>
        <v>0</v>
      </c>
      <c r="BE116" s="20">
        <f>IF(X116&gt;0,($M116*(1+'3- Datos generales'!$B$5)^(BE$3-'3- Datos generales'!$B$4))*(X116*((1+'3- Datos generales'!$B$11)^('5-Proyección inversiones'!BE$3-'3- Datos generales'!$B$4+'8 -Datos de referencia'!$B$25))),0)</f>
        <v>0</v>
      </c>
      <c r="BF116" s="20">
        <f>IF(Y116&gt;0,($M116*(1+'3- Datos generales'!$B$5)^(BF$3-'3- Datos generales'!$B$4))*(Y116*((1+'3- Datos generales'!$B$11)^('5-Proyección inversiones'!BF$3-'3- Datos generales'!$B$4+'8 -Datos de referencia'!$B$25))),0)</f>
        <v>0</v>
      </c>
      <c r="BG116" s="155">
        <f>IF(Z116&gt;0,($M116*(1+'3- Datos generales'!$B$5)^(BG$3-'3- Datos generales'!$B$4))*(Z116*((1+'3- Datos generales'!$B$11)^('5-Proyección inversiones'!BG$3-'3- Datos generales'!$B$4+'8 -Datos de referencia'!$B$25))),0)</f>
        <v>0</v>
      </c>
      <c r="BH116" s="23">
        <f>IF(AA116&gt;0,($N116*(1+'3- Datos generales'!$B$5)^(BH$3-'3- Datos generales'!$B$4))*(AA116*((1+'3- Datos generales'!$B$11)^('5-Proyección inversiones'!BH$3-'3- Datos generales'!$B$4+'8 -Datos de referencia'!$B$25))),0)</f>
        <v>0</v>
      </c>
      <c r="BI116" s="20">
        <f>IF(AB116&gt;0,$N116*((1+'3- Datos generales'!$B$5)^(BI$3-'3- Datos generales'!$B$4))*(AB116*((1+'3- Datos generales'!$B$11)^('5-Proyección inversiones'!BI$3-'3- Datos generales'!$B$4+'8 -Datos de referencia'!$B$25))),0)</f>
        <v>0</v>
      </c>
      <c r="BJ116" s="20">
        <f>IF(AC116&gt;0,$N116*((1+'3- Datos generales'!$B$5)^(BJ$3-'3- Datos generales'!$B$4))*(AC116*((1+'3- Datos generales'!$B$11)^('5-Proyección inversiones'!BJ$3-'3- Datos generales'!$B$4+'8 -Datos de referencia'!$B$25))),0)</f>
        <v>0</v>
      </c>
      <c r="BK116" s="20">
        <f>IF(AD116&gt;0,$N116*((1+'3- Datos generales'!$B$5)^(BK$3-'3- Datos generales'!$B$4))*(AD116*((1+'3- Datos generales'!$B$11)^('5-Proyección inversiones'!BK$3-'3- Datos generales'!$B$4+'8 -Datos de referencia'!$B$25))),0)</f>
        <v>0</v>
      </c>
      <c r="BL116" s="20">
        <f>IF(AE116&gt;0,$N116*((1+'3- Datos generales'!$B$5)^(BL$3-'3- Datos generales'!$B$4))*(AE116*((1+'3- Datos generales'!$B$11)^('5-Proyección inversiones'!BL$3-'3- Datos generales'!$B$4+'8 -Datos de referencia'!$B$25))),0)</f>
        <v>0</v>
      </c>
      <c r="BM116" s="20">
        <f>IF(AF116&gt;0,$N116*((1+'3- Datos generales'!$B$5)^(BM$3-'3- Datos generales'!$B$4))*(AF116*((1+'3- Datos generales'!$B$11)^('5-Proyección inversiones'!BM$3-'3- Datos generales'!$B$4+'8 -Datos de referencia'!$B$25))),0)</f>
        <v>0</v>
      </c>
      <c r="BN116" s="20">
        <f>IF(AG116&gt;0,$N116*((1+'3- Datos generales'!$B$5)^(BN$3-'3- Datos generales'!$B$4))*(AG116*((1+'3- Datos generales'!$B$11)^('5-Proyección inversiones'!BN$3-'3- Datos generales'!$B$4+'8 -Datos de referencia'!$B$25))),0)</f>
        <v>0</v>
      </c>
      <c r="BO116" s="20">
        <f>IF(AH116&gt;0,$N116*((1+'3- Datos generales'!$B$5)^(BO$3-'3- Datos generales'!$B$4))*(AH116*((1+'3- Datos generales'!$B$11)^('5-Proyección inversiones'!BO$3-'3- Datos generales'!$B$4+'8 -Datos de referencia'!$B$25))),0)</f>
        <v>0</v>
      </c>
      <c r="BP116" s="20">
        <f>IF(AI116&gt;0,$N116*((1+'3- Datos generales'!$B$5)^(BP$3-'3- Datos generales'!$B$4))*(AI116*((1+'3- Datos generales'!$B$11)^('5-Proyección inversiones'!BP$3-'3- Datos generales'!$B$4+'8 -Datos de referencia'!$B$25))),0)</f>
        <v>0</v>
      </c>
      <c r="BQ116" s="20">
        <f>IF(AJ116&gt;0,$N116*((1+'3- Datos generales'!$B$5)^(BQ$3-'3- Datos generales'!$B$4))*(AJ116*((1+'3- Datos generales'!$B$11)^('5-Proyección inversiones'!BQ$3-'3- Datos generales'!$B$4+'8 -Datos de referencia'!$B$25))),0)</f>
        <v>0</v>
      </c>
      <c r="BR116" s="155">
        <f>IF(AK116&gt;0,$N116*((1+'3- Datos generales'!$B$5)^(BR$3-'3- Datos generales'!$B$4))*(AK116*((1+'3- Datos generales'!$B$11)^('5-Proyección inversiones'!BR$3-'3- Datos generales'!$B$4+'8 -Datos de referencia'!$B$25))),0)</f>
        <v>0</v>
      </c>
      <c r="BS116" s="23">
        <f>IF(AL116&gt;0,AL116*($O116*(1+'3- Datos generales'!$B$5)^(BH$3-'3- Datos generales'!$B$4)),0)</f>
        <v>0</v>
      </c>
      <c r="BT116" s="20">
        <f>IF(AM116&gt;0,AM116*($O116*(1+'3- Datos generales'!$B$5)^(BT$3-'3- Datos generales'!$B$4)),0)</f>
        <v>0</v>
      </c>
      <c r="BU116" s="20">
        <f>IF(AN116&gt;0,AN116*($O116*(1+'3- Datos generales'!$B$5)^(BU$3-'3- Datos generales'!$B$4)),0)</f>
        <v>0</v>
      </c>
      <c r="BV116" s="20">
        <f>IF(AO116&gt;0,AO116*($O116*(1+'3- Datos generales'!$B$5)^(BV$3-'3- Datos generales'!$B$4)),0)</f>
        <v>0</v>
      </c>
      <c r="BW116" s="20">
        <f>IF(AP116&gt;0,AP116*($O116*(1+'3- Datos generales'!$B$5)^(BW$3-'3- Datos generales'!$B$4)),0)</f>
        <v>0</v>
      </c>
      <c r="BX116" s="20">
        <f>IF(AQ116&gt;0,AQ116*($O116*(1+'3- Datos generales'!$B$5)^(BX$3-'3- Datos generales'!$B$4)),0)</f>
        <v>0</v>
      </c>
      <c r="BY116" s="20">
        <f>IF(AR116&gt;0,AR116*($O116*(1+'3- Datos generales'!$B$5)^(BY$3-'3- Datos generales'!$B$4)),0)</f>
        <v>0</v>
      </c>
      <c r="BZ116" s="20">
        <f>IF(AS116&gt;0,AS116*($O116*(1+'3- Datos generales'!$B$5)^(BZ$3-'3- Datos generales'!$B$4)),0)</f>
        <v>0</v>
      </c>
      <c r="CA116" s="20">
        <f>IF(AT116&gt;0,AT116*($O116*(1+'3- Datos generales'!$B$5)^(CA$3-'3- Datos generales'!$B$4)),0)</f>
        <v>0</v>
      </c>
      <c r="CB116" s="20">
        <f>IF(AU116&gt;0,AU116*($O116*(1+'3- Datos generales'!$B$5)^(CB$3-'3- Datos generales'!$B$4)),0)</f>
        <v>0</v>
      </c>
      <c r="CC116" s="155">
        <f>IF(AV116&gt;0,AV116*($O116*(1+'3- Datos generales'!$B$5)^(CC$3-'3- Datos generales'!$B$4)),0)</f>
        <v>0</v>
      </c>
    </row>
    <row r="117" spans="1:81" x14ac:dyDescent="0.25">
      <c r="A117" s="38"/>
      <c r="B117" s="14"/>
      <c r="C117" s="14">
        <f>'4-Registro de activos'!C117</f>
        <v>0</v>
      </c>
      <c r="D117" s="14">
        <f>'4-Registro de activos'!D117</f>
        <v>0</v>
      </c>
      <c r="E117" s="14">
        <f>'4-Registro de activos'!E117</f>
        <v>0</v>
      </c>
      <c r="F117" s="14">
        <f>'4-Registro de activos'!F117</f>
        <v>0</v>
      </c>
      <c r="G117" s="14">
        <f>'4-Registro de activos'!G117</f>
        <v>0</v>
      </c>
      <c r="H117" s="26">
        <f>'4-Registro de activos'!H117</f>
        <v>0</v>
      </c>
      <c r="I117" s="15" t="str">
        <f>'4-Registro de activos'!AV117</f>
        <v>n/a</v>
      </c>
      <c r="J117" s="14" t="str">
        <f>'4-Registro de activos'!AW117</f>
        <v>Bajo Riesgo</v>
      </c>
      <c r="K117" s="14" t="str">
        <f>'4-Registro de activos'!AX117</f>
        <v>n/a</v>
      </c>
      <c r="L117" s="14" t="str">
        <f>'4-Registro de activos'!AY117</f>
        <v>n/a</v>
      </c>
      <c r="M117" s="66">
        <f>IF('4-Registro de activos'!K117="Sistema no mejorado",AVERAGE('3- Datos generales'!$D$20:$D$21),0)</f>
        <v>0</v>
      </c>
      <c r="N117" s="20" t="str">
        <f>IF('4-Registro de activos'!K117="Sistema no mejorado",0,IF('4-Registro de activos'!I117="sin dato","n/a",IF('4-Registro de activos'!I117="otro","n/a",VLOOKUP('4-Registro de activos'!I117,'3- Datos generales'!$A$23:$D$24,4,0))))</f>
        <v>n/a</v>
      </c>
      <c r="O117" s="155" t="str">
        <f>IF('4-Registro de activos'!K117="Sistema no mejorado",0,IF('4-Registro de activos'!I117="sin dato","n/a",IF('4-Registro de activos'!I117="otro","n/a",VLOOKUP('4-Registro de activos'!I117,'3- Datos generales'!$A$26:$D$27,4,0))))</f>
        <v>n/a</v>
      </c>
      <c r="P117" s="22">
        <f>IF('4-Registro de activos'!$AY117="Nueva Construccion",ROUNDUP(('4-Registro de activos'!$G117*'3- Datos generales'!$B$12*(1+'3- Datos generales'!$B$11)^(P$3-'3- Datos generales'!$B$4)),0),0)</f>
        <v>0</v>
      </c>
      <c r="Q117" s="21">
        <f>IF('4-Registro de activos'!$AY117="Nueva Construccion",IF($P117&gt;0,0,ROUNDUP(('4-Registro de activos'!$G117*'3- Datos generales'!$B$12*(1+'3- Datos generales'!$B$11)^(Q$3-'3- Datos generales'!$B$4)),0)),0)</f>
        <v>0</v>
      </c>
      <c r="R117" s="21">
        <f>IF('4-Registro de activos'!$AY117="Nueva Construccion",IF($P117&gt;0,0,ROUNDUP(('4-Registro de activos'!$G117*'3- Datos generales'!$B$12*(1+'3- Datos generales'!$B$11)^(R$3-'3- Datos generales'!$B$4)),0)),0)</f>
        <v>0</v>
      </c>
      <c r="S117" s="21">
        <f>IF('4-Registro de activos'!$AY117="Nueva Construccion",IF($P117&gt;0,0,ROUNDUP(('4-Registro de activos'!$G117*'3- Datos generales'!$B$12*(1+'3- Datos generales'!$B$11)^(S$3-'3- Datos generales'!$B$4)),0)),0)</f>
        <v>0</v>
      </c>
      <c r="T117" s="21">
        <f>IF('4-Registro de activos'!$AY117="Nueva Construccion",IF($P117&gt;0,0,ROUNDUP(('4-Registro de activos'!$G117*'3- Datos generales'!$B$12*(1+'3- Datos generales'!$B$11)^(T$3-'3- Datos generales'!$B$4)),0)),0)</f>
        <v>0</v>
      </c>
      <c r="U117" s="21">
        <f>IF('4-Registro de activos'!$AY117="Nueva Construccion",IF($P117&gt;0,0,ROUNDUP(('4-Registro de activos'!$G117*'3- Datos generales'!$B$12*(1+'3- Datos generales'!$B$11)^(U$3-'3- Datos generales'!$B$4)),0)),0)</f>
        <v>0</v>
      </c>
      <c r="V117" s="21">
        <f>IF('4-Registro de activos'!$AY117="Nueva Construccion",IF($P117&gt;0,0,ROUNDUP(('4-Registro de activos'!$G117*'3- Datos generales'!$B$12*(1+'3- Datos generales'!$B$11)^(V$3-'3- Datos generales'!$B$4)),0)),0)</f>
        <v>0</v>
      </c>
      <c r="W117" s="21">
        <f>IF('4-Registro de activos'!$AY117="Nueva Construccion",IF($P117&gt;0,0,ROUNDUP(('4-Registro de activos'!$G117*'3- Datos generales'!$B$12*(1+'3- Datos generales'!$B$11)^(W$3-'3- Datos generales'!$B$4)),0)),0)</f>
        <v>0</v>
      </c>
      <c r="X117" s="21">
        <f>IF('4-Registro de activos'!$AY117="Nueva Construccion",IF($P117&gt;0,0,ROUNDUP(('4-Registro de activos'!$G117*'3- Datos generales'!$B$12*(1+'3- Datos generales'!$B$11)^(X$3-'3- Datos generales'!$B$4)),0)),0)</f>
        <v>0</v>
      </c>
      <c r="Y117" s="21">
        <f>IF('4-Registro de activos'!$AY117="Nueva Construccion",IF($P117&gt;0,0,ROUNDUP(('4-Registro de activos'!$G117*'3- Datos generales'!$B$12*(1+'3- Datos generales'!$B$11)^(Y$3-'3- Datos generales'!$B$4)),0)),0)</f>
        <v>0</v>
      </c>
      <c r="Z117" s="159">
        <f>IF('4-Registro de activos'!$AY117="Nueva Construccion",IF($P117&gt;0,0,ROUNDUP(('4-Registro de activos'!$G117*'3- Datos generales'!$B$12*(1+'3- Datos generales'!$B$11)^(Z$3-'3- Datos generales'!$B$4)),0)),0)</f>
        <v>0</v>
      </c>
      <c r="AA117" s="22">
        <f>IF('4-Registro de activos'!$AV117&lt;=(AA$3-'3- Datos generales'!$B$4),ROUNDUP(('4-Registro de activos'!$G117*'3- Datos generales'!$B$12*(1+'3- Datos generales'!$B$11)^(AA$3-'3- Datos generales'!$B$4)),0),0)</f>
        <v>0</v>
      </c>
      <c r="AB117" s="21">
        <f>IF('4-Registro de activos'!$AV117=(AB$3-'3- Datos generales'!$B$4),ROUNDUP(('4-Registro de activos'!$G117*'3- Datos generales'!$B$12*(1+'3- Datos generales'!$B$11)^(AB$3-'3- Datos generales'!$B$4)),0),0)</f>
        <v>0</v>
      </c>
      <c r="AC117" s="21">
        <f>IF('4-Registro de activos'!$AV117=(AC$3-'3- Datos generales'!$B$4),ROUNDUP(('4-Registro de activos'!$G117*'3- Datos generales'!$B$12*(1+'3- Datos generales'!$B$11)^(AC$3-'3- Datos generales'!$B$4)),0),0)</f>
        <v>0</v>
      </c>
      <c r="AD117" s="21">
        <f>IF('4-Registro de activos'!$AV117=(AD$3-'3- Datos generales'!$B$4),ROUNDUP(('4-Registro de activos'!$G117*'3- Datos generales'!$B$12*(1+'3- Datos generales'!$B$11)^(AD$3-'3- Datos generales'!$B$4)),0),0)</f>
        <v>0</v>
      </c>
      <c r="AE117" s="21">
        <f>IF('4-Registro de activos'!$AV117=(AE$3-'3- Datos generales'!$B$4),ROUNDUP(('4-Registro de activos'!$G117*'3- Datos generales'!$B$12*(1+'3- Datos generales'!$B$11)^(AE$3-'3- Datos generales'!$B$4)),0),0)</f>
        <v>0</v>
      </c>
      <c r="AF117" s="21">
        <f>IF('4-Registro de activos'!$AV117=(AF$3-'3- Datos generales'!$B$4),ROUNDUP(('4-Registro de activos'!$G117*'3- Datos generales'!$B$12*(1+'3- Datos generales'!$B$11)^(AF$3-'3- Datos generales'!$B$4)),0),0)</f>
        <v>0</v>
      </c>
      <c r="AG117" s="21">
        <f>IF('4-Registro de activos'!$AV117=(AG$3-'3- Datos generales'!$B$4),ROUNDUP(('4-Registro de activos'!$G117*'3- Datos generales'!$B$12*(1+'3- Datos generales'!$B$11)^(AG$3-'3- Datos generales'!$B$4)),0),0)</f>
        <v>0</v>
      </c>
      <c r="AH117" s="21">
        <f>IF('4-Registro de activos'!$AV117=(AH$3-'3- Datos generales'!$B$4),ROUNDUP(('4-Registro de activos'!$G117*'3- Datos generales'!$B$12*(1+'3- Datos generales'!$B$11)^(AH$3-'3- Datos generales'!$B$4)),0),0)</f>
        <v>0</v>
      </c>
      <c r="AI117" s="21">
        <f>IF('4-Registro de activos'!$AV117=(AI$3-'3- Datos generales'!$B$4),ROUNDUP(('4-Registro de activos'!$G117*'3- Datos generales'!$B$12*(1+'3- Datos generales'!$B$11)^(AI$3-'3- Datos generales'!$B$4)),0),0)</f>
        <v>0</v>
      </c>
      <c r="AJ117" s="21">
        <f>IF('4-Registro de activos'!$AV117=(AJ$3-'3- Datos generales'!$B$4),ROUNDUP(('4-Registro de activos'!$G117*'3- Datos generales'!$B$12*(1+'3- Datos generales'!$B$11)^(AJ$3-'3- Datos generales'!$B$4)),0),0)</f>
        <v>0</v>
      </c>
      <c r="AK117" s="159">
        <f>IF('4-Registro de activos'!$AV117=(AK$3-'3- Datos generales'!$B$4),ROUNDUP(('4-Registro de activos'!$G117*'3- Datos generales'!$B$12*(1+'3- Datos generales'!$B$11)^(AK$3-'3- Datos generales'!$B$4)),0),0)</f>
        <v>0</v>
      </c>
      <c r="AL117" s="22">
        <f>IF('4-Registro de activos'!$AV117&lt;=(AL$3-'3- Datos generales'!$B$4),ROUNDUP((('4-Registro de activos'!$H117*'3- Datos generales'!$B$12)*((1+'3- Datos generales'!$B$11)^(AL$3-'3- Datos generales'!$B$4+'8 -Datos de referencia'!$B$25))),0),0)</f>
        <v>0</v>
      </c>
      <c r="AM117" s="21">
        <f>IF('4-Registro de activos'!$AV117=(AM$3-'3- Datos generales'!$B$4),ROUNDUP((('4-Registro de activos'!$H117*'3- Datos generales'!$B$12)*((1+'3- Datos generales'!$B$11)^(AM$3-'3- Datos generales'!$B$4+'8 -Datos de referencia'!$B$25))),0),0)</f>
        <v>0</v>
      </c>
      <c r="AN117" s="21">
        <f>IF('4-Registro de activos'!$AV117=(AN$3-'3- Datos generales'!$B$4),ROUNDUP((('4-Registro de activos'!$H117*'3- Datos generales'!$B$12)*((1+'3- Datos generales'!$B$11)^(AN$3-'3- Datos generales'!$B$4+'8 -Datos de referencia'!$B$25))),0),0)</f>
        <v>0</v>
      </c>
      <c r="AO117" s="21">
        <f>IF('4-Registro de activos'!$AV117=(AO$3-'3- Datos generales'!$B$4),ROUNDUP((('4-Registro de activos'!$H117*'3- Datos generales'!$B$12)*((1+'3- Datos generales'!$B$11)^(AO$3-'3- Datos generales'!$B$4+'8 -Datos de referencia'!$B$25))),0),0)</f>
        <v>0</v>
      </c>
      <c r="AP117" s="21">
        <f>IF('4-Registro de activos'!$AV117=(AP$3-'3- Datos generales'!$B$4),ROUNDUP((('4-Registro de activos'!$H117*'3- Datos generales'!$B$12)*((1+'3- Datos generales'!$B$11)^(AP$3-'3- Datos generales'!$B$4+'8 -Datos de referencia'!$B$25))),0),0)</f>
        <v>0</v>
      </c>
      <c r="AQ117" s="21">
        <f>IF('4-Registro de activos'!$AV117=(AQ$3-'3- Datos generales'!$B$4),ROUNDUP((('4-Registro de activos'!$H117*'3- Datos generales'!$B$12)*((1+'3- Datos generales'!$B$11)^(AQ$3-'3- Datos generales'!$B$4+'8 -Datos de referencia'!$B$25))),0),0)</f>
        <v>0</v>
      </c>
      <c r="AR117" s="21">
        <f>IF('4-Registro de activos'!$AV117=(AR$3-'3- Datos generales'!$B$4),ROUNDUP((('4-Registro de activos'!$H117*'3- Datos generales'!$B$12)*((1+'3- Datos generales'!$B$11)^(AR$3-'3- Datos generales'!$B$4+'8 -Datos de referencia'!$B$25))),0),0)</f>
        <v>0</v>
      </c>
      <c r="AS117" s="21">
        <f>IF('4-Registro de activos'!$AV117=(AS$3-'3- Datos generales'!$B$4),ROUNDUP((('4-Registro de activos'!$H117*'3- Datos generales'!$B$12)*((1+'3- Datos generales'!$B$11)^(AS$3-'3- Datos generales'!$B$4+'8 -Datos de referencia'!$B$25))),0),0)</f>
        <v>0</v>
      </c>
      <c r="AT117" s="21">
        <f>IF('4-Registro de activos'!$AV117=(AT$3-'3- Datos generales'!$B$4),ROUNDUP((('4-Registro de activos'!$H117*'3- Datos generales'!$B$12)*((1+'3- Datos generales'!$B$11)^(AT$3-'3- Datos generales'!$B$4+'8 -Datos de referencia'!$B$25))),0),0)</f>
        <v>0</v>
      </c>
      <c r="AU117" s="21">
        <f>IF('4-Registro de activos'!$AV117=(AU$3-'3- Datos generales'!$B$4),ROUNDUP((('4-Registro de activos'!$H117*'3- Datos generales'!$B$12)*((1+'3- Datos generales'!$B$11)^(AU$3-'3- Datos generales'!$B$4+'8 -Datos de referencia'!$B$25))),0),0)</f>
        <v>0</v>
      </c>
      <c r="AV117" s="159">
        <f>IF('4-Registro de activos'!$AV117=(AV$3-'3- Datos generales'!$B$4),ROUNDUP((('4-Registro de activos'!$H117*'3- Datos generales'!$B$12)*((1+'3- Datos generales'!$B$11)^(AV$3-'3- Datos generales'!$B$4+'8 -Datos de referencia'!$B$25))),0),0)</f>
        <v>0</v>
      </c>
      <c r="AW117" s="23">
        <f>IF(P117&gt;0,($M117*(1+'3- Datos generales'!$B$5)^('5-Proyección inversiones'!AW$3-'3- Datos generales'!$B$4))*(P117*((1+'3- Datos generales'!$B$11)^(AW$3-'3- Datos generales'!$B$4+'8 -Datos de referencia'!$B$25))),0)</f>
        <v>0</v>
      </c>
      <c r="AX117" s="20">
        <f>IF(Q117&gt;0,($M117*(1+'3- Datos generales'!$B$5)^(AX$3-'3- Datos generales'!$B$4))*(Q117*((1+'3- Datos generales'!$B$11)^('5-Proyección inversiones'!AX$3-'3- Datos generales'!$B$4+'8 -Datos de referencia'!$B$25))),0)</f>
        <v>0</v>
      </c>
      <c r="AY117" s="20">
        <f>IF(R117&gt;0,($M117*(1+'3- Datos generales'!$B$5)^(AY$3-'3- Datos generales'!$B$4))*(R117*((1+'3- Datos generales'!$B$11)^('5-Proyección inversiones'!AY$3-'3- Datos generales'!$B$4+'8 -Datos de referencia'!$B$25))),0)</f>
        <v>0</v>
      </c>
      <c r="AZ117" s="20">
        <f>IF(S117&gt;0,($M117*(1+'3- Datos generales'!$B$5)^(AZ$3-'3- Datos generales'!$B$4))*(S117*((1+'3- Datos generales'!$B$11)^('5-Proyección inversiones'!AZ$3-'3- Datos generales'!$B$4+'8 -Datos de referencia'!$B$25))),0)</f>
        <v>0</v>
      </c>
      <c r="BA117" s="20">
        <f>IF(T117&gt;0,($M117*(1+'3- Datos generales'!$B$5)^(BA$3-'3- Datos generales'!$B$4))*(T117*((1+'3- Datos generales'!$B$11)^('5-Proyección inversiones'!BA$3-'3- Datos generales'!$B$4+'8 -Datos de referencia'!$B$25))),0)</f>
        <v>0</v>
      </c>
      <c r="BB117" s="20">
        <f>IF(U117&gt;0,($M117*(1+'3- Datos generales'!$B$5)^(BB$3-'3- Datos generales'!$B$4))*(U117*((1+'3- Datos generales'!$B$11)^('5-Proyección inversiones'!BB$3-'3- Datos generales'!$B$4+'8 -Datos de referencia'!$B$25))),0)</f>
        <v>0</v>
      </c>
      <c r="BC117" s="20">
        <f>IF(V117&gt;0,($M117*(1+'3- Datos generales'!$B$5)^(BC$3-'3- Datos generales'!$B$4))*(V117*((1+'3- Datos generales'!$B$11)^('5-Proyección inversiones'!BC$3-'3- Datos generales'!$B$4+'8 -Datos de referencia'!$B$25))),0)</f>
        <v>0</v>
      </c>
      <c r="BD117" s="20">
        <f>IF(W117&gt;0,($M117*(1+'3- Datos generales'!$B$5)^(BD$3-'3- Datos generales'!$B$4))*(W117*((1+'3- Datos generales'!$B$11)^('5-Proyección inversiones'!BD$3-'3- Datos generales'!$B$4+'8 -Datos de referencia'!$B$25))),0)</f>
        <v>0</v>
      </c>
      <c r="BE117" s="20">
        <f>IF(X117&gt;0,($M117*(1+'3- Datos generales'!$B$5)^(BE$3-'3- Datos generales'!$B$4))*(X117*((1+'3- Datos generales'!$B$11)^('5-Proyección inversiones'!BE$3-'3- Datos generales'!$B$4+'8 -Datos de referencia'!$B$25))),0)</f>
        <v>0</v>
      </c>
      <c r="BF117" s="20">
        <f>IF(Y117&gt;0,($M117*(1+'3- Datos generales'!$B$5)^(BF$3-'3- Datos generales'!$B$4))*(Y117*((1+'3- Datos generales'!$B$11)^('5-Proyección inversiones'!BF$3-'3- Datos generales'!$B$4+'8 -Datos de referencia'!$B$25))),0)</f>
        <v>0</v>
      </c>
      <c r="BG117" s="155">
        <f>IF(Z117&gt;0,($M117*(1+'3- Datos generales'!$B$5)^(BG$3-'3- Datos generales'!$B$4))*(Z117*((1+'3- Datos generales'!$B$11)^('5-Proyección inversiones'!BG$3-'3- Datos generales'!$B$4+'8 -Datos de referencia'!$B$25))),0)</f>
        <v>0</v>
      </c>
      <c r="BH117" s="23">
        <f>IF(AA117&gt;0,($N117*(1+'3- Datos generales'!$B$5)^(BH$3-'3- Datos generales'!$B$4))*(AA117*((1+'3- Datos generales'!$B$11)^('5-Proyección inversiones'!BH$3-'3- Datos generales'!$B$4+'8 -Datos de referencia'!$B$25))),0)</f>
        <v>0</v>
      </c>
      <c r="BI117" s="20">
        <f>IF(AB117&gt;0,$N117*((1+'3- Datos generales'!$B$5)^(BI$3-'3- Datos generales'!$B$4))*(AB117*((1+'3- Datos generales'!$B$11)^('5-Proyección inversiones'!BI$3-'3- Datos generales'!$B$4+'8 -Datos de referencia'!$B$25))),0)</f>
        <v>0</v>
      </c>
      <c r="BJ117" s="20">
        <f>IF(AC117&gt;0,$N117*((1+'3- Datos generales'!$B$5)^(BJ$3-'3- Datos generales'!$B$4))*(AC117*((1+'3- Datos generales'!$B$11)^('5-Proyección inversiones'!BJ$3-'3- Datos generales'!$B$4+'8 -Datos de referencia'!$B$25))),0)</f>
        <v>0</v>
      </c>
      <c r="BK117" s="20">
        <f>IF(AD117&gt;0,$N117*((1+'3- Datos generales'!$B$5)^(BK$3-'3- Datos generales'!$B$4))*(AD117*((1+'3- Datos generales'!$B$11)^('5-Proyección inversiones'!BK$3-'3- Datos generales'!$B$4+'8 -Datos de referencia'!$B$25))),0)</f>
        <v>0</v>
      </c>
      <c r="BL117" s="20">
        <f>IF(AE117&gt;0,$N117*((1+'3- Datos generales'!$B$5)^(BL$3-'3- Datos generales'!$B$4))*(AE117*((1+'3- Datos generales'!$B$11)^('5-Proyección inversiones'!BL$3-'3- Datos generales'!$B$4+'8 -Datos de referencia'!$B$25))),0)</f>
        <v>0</v>
      </c>
      <c r="BM117" s="20">
        <f>IF(AF117&gt;0,$N117*((1+'3- Datos generales'!$B$5)^(BM$3-'3- Datos generales'!$B$4))*(AF117*((1+'3- Datos generales'!$B$11)^('5-Proyección inversiones'!BM$3-'3- Datos generales'!$B$4+'8 -Datos de referencia'!$B$25))),0)</f>
        <v>0</v>
      </c>
      <c r="BN117" s="20">
        <f>IF(AG117&gt;0,$N117*((1+'3- Datos generales'!$B$5)^(BN$3-'3- Datos generales'!$B$4))*(AG117*((1+'3- Datos generales'!$B$11)^('5-Proyección inversiones'!BN$3-'3- Datos generales'!$B$4+'8 -Datos de referencia'!$B$25))),0)</f>
        <v>0</v>
      </c>
      <c r="BO117" s="20">
        <f>IF(AH117&gt;0,$N117*((1+'3- Datos generales'!$B$5)^(BO$3-'3- Datos generales'!$B$4))*(AH117*((1+'3- Datos generales'!$B$11)^('5-Proyección inversiones'!BO$3-'3- Datos generales'!$B$4+'8 -Datos de referencia'!$B$25))),0)</f>
        <v>0</v>
      </c>
      <c r="BP117" s="20">
        <f>IF(AI117&gt;0,$N117*((1+'3- Datos generales'!$B$5)^(BP$3-'3- Datos generales'!$B$4))*(AI117*((1+'3- Datos generales'!$B$11)^('5-Proyección inversiones'!BP$3-'3- Datos generales'!$B$4+'8 -Datos de referencia'!$B$25))),0)</f>
        <v>0</v>
      </c>
      <c r="BQ117" s="20">
        <f>IF(AJ117&gt;0,$N117*((1+'3- Datos generales'!$B$5)^(BQ$3-'3- Datos generales'!$B$4))*(AJ117*((1+'3- Datos generales'!$B$11)^('5-Proyección inversiones'!BQ$3-'3- Datos generales'!$B$4+'8 -Datos de referencia'!$B$25))),0)</f>
        <v>0</v>
      </c>
      <c r="BR117" s="155">
        <f>IF(AK117&gt;0,$N117*((1+'3- Datos generales'!$B$5)^(BR$3-'3- Datos generales'!$B$4))*(AK117*((1+'3- Datos generales'!$B$11)^('5-Proyección inversiones'!BR$3-'3- Datos generales'!$B$4+'8 -Datos de referencia'!$B$25))),0)</f>
        <v>0</v>
      </c>
      <c r="BS117" s="23">
        <f>IF(AL117&gt;0,AL117*($O117*(1+'3- Datos generales'!$B$5)^(BH$3-'3- Datos generales'!$B$4)),0)</f>
        <v>0</v>
      </c>
      <c r="BT117" s="20">
        <f>IF(AM117&gt;0,AM117*($O117*(1+'3- Datos generales'!$B$5)^(BT$3-'3- Datos generales'!$B$4)),0)</f>
        <v>0</v>
      </c>
      <c r="BU117" s="20">
        <f>IF(AN117&gt;0,AN117*($O117*(1+'3- Datos generales'!$B$5)^(BU$3-'3- Datos generales'!$B$4)),0)</f>
        <v>0</v>
      </c>
      <c r="BV117" s="20">
        <f>IF(AO117&gt;0,AO117*($O117*(1+'3- Datos generales'!$B$5)^(BV$3-'3- Datos generales'!$B$4)),0)</f>
        <v>0</v>
      </c>
      <c r="BW117" s="20">
        <f>IF(AP117&gt;0,AP117*($O117*(1+'3- Datos generales'!$B$5)^(BW$3-'3- Datos generales'!$B$4)),0)</f>
        <v>0</v>
      </c>
      <c r="BX117" s="20">
        <f>IF(AQ117&gt;0,AQ117*($O117*(1+'3- Datos generales'!$B$5)^(BX$3-'3- Datos generales'!$B$4)),0)</f>
        <v>0</v>
      </c>
      <c r="BY117" s="20">
        <f>IF(AR117&gt;0,AR117*($O117*(1+'3- Datos generales'!$B$5)^(BY$3-'3- Datos generales'!$B$4)),0)</f>
        <v>0</v>
      </c>
      <c r="BZ117" s="20">
        <f>IF(AS117&gt;0,AS117*($O117*(1+'3- Datos generales'!$B$5)^(BZ$3-'3- Datos generales'!$B$4)),0)</f>
        <v>0</v>
      </c>
      <c r="CA117" s="20">
        <f>IF(AT117&gt;0,AT117*($O117*(1+'3- Datos generales'!$B$5)^(CA$3-'3- Datos generales'!$B$4)),0)</f>
        <v>0</v>
      </c>
      <c r="CB117" s="20">
        <f>IF(AU117&gt;0,AU117*($O117*(1+'3- Datos generales'!$B$5)^(CB$3-'3- Datos generales'!$B$4)),0)</f>
        <v>0</v>
      </c>
      <c r="CC117" s="155">
        <f>IF(AV117&gt;0,AV117*($O117*(1+'3- Datos generales'!$B$5)^(CC$3-'3- Datos generales'!$B$4)),0)</f>
        <v>0</v>
      </c>
    </row>
    <row r="118" spans="1:81" x14ac:dyDescent="0.25">
      <c r="A118" s="38"/>
      <c r="B118" s="14"/>
      <c r="C118" s="14">
        <f>'4-Registro de activos'!C118</f>
        <v>0</v>
      </c>
      <c r="D118" s="14">
        <f>'4-Registro de activos'!D118</f>
        <v>0</v>
      </c>
      <c r="E118" s="14">
        <f>'4-Registro de activos'!E118</f>
        <v>0</v>
      </c>
      <c r="F118" s="14">
        <f>'4-Registro de activos'!F118</f>
        <v>0</v>
      </c>
      <c r="G118" s="14">
        <f>'4-Registro de activos'!G118</f>
        <v>0</v>
      </c>
      <c r="H118" s="26">
        <f>'4-Registro de activos'!H118</f>
        <v>0</v>
      </c>
      <c r="I118" s="15" t="str">
        <f>'4-Registro de activos'!AV118</f>
        <v>n/a</v>
      </c>
      <c r="J118" s="14" t="str">
        <f>'4-Registro de activos'!AW118</f>
        <v>Bajo Riesgo</v>
      </c>
      <c r="K118" s="14" t="str">
        <f>'4-Registro de activos'!AX118</f>
        <v>n/a</v>
      </c>
      <c r="L118" s="14" t="str">
        <f>'4-Registro de activos'!AY118</f>
        <v>n/a</v>
      </c>
      <c r="M118" s="66">
        <f>IF('4-Registro de activos'!K118="Sistema no mejorado",AVERAGE('3- Datos generales'!$D$20:$D$21),0)</f>
        <v>0</v>
      </c>
      <c r="N118" s="20" t="str">
        <f>IF('4-Registro de activos'!K118="Sistema no mejorado",0,IF('4-Registro de activos'!I118="sin dato","n/a",IF('4-Registro de activos'!I118="otro","n/a",VLOOKUP('4-Registro de activos'!I118,'3- Datos generales'!$A$23:$D$24,4,0))))</f>
        <v>n/a</v>
      </c>
      <c r="O118" s="155" t="str">
        <f>IF('4-Registro de activos'!K118="Sistema no mejorado",0,IF('4-Registro de activos'!I118="sin dato","n/a",IF('4-Registro de activos'!I118="otro","n/a",VLOOKUP('4-Registro de activos'!I118,'3- Datos generales'!$A$26:$D$27,4,0))))</f>
        <v>n/a</v>
      </c>
      <c r="P118" s="22">
        <f>IF('4-Registro de activos'!$AY118="Nueva Construccion",ROUNDUP(('4-Registro de activos'!$G118*'3- Datos generales'!$B$12*(1+'3- Datos generales'!$B$11)^(P$3-'3- Datos generales'!$B$4)),0),0)</f>
        <v>0</v>
      </c>
      <c r="Q118" s="21">
        <f>IF('4-Registro de activos'!$AY118="Nueva Construccion",IF($P118&gt;0,0,ROUNDUP(('4-Registro de activos'!$G118*'3- Datos generales'!$B$12*(1+'3- Datos generales'!$B$11)^(Q$3-'3- Datos generales'!$B$4)),0)),0)</f>
        <v>0</v>
      </c>
      <c r="R118" s="21">
        <f>IF('4-Registro de activos'!$AY118="Nueva Construccion",IF($P118&gt;0,0,ROUNDUP(('4-Registro de activos'!$G118*'3- Datos generales'!$B$12*(1+'3- Datos generales'!$B$11)^(R$3-'3- Datos generales'!$B$4)),0)),0)</f>
        <v>0</v>
      </c>
      <c r="S118" s="21">
        <f>IF('4-Registro de activos'!$AY118="Nueva Construccion",IF($P118&gt;0,0,ROUNDUP(('4-Registro de activos'!$G118*'3- Datos generales'!$B$12*(1+'3- Datos generales'!$B$11)^(S$3-'3- Datos generales'!$B$4)),0)),0)</f>
        <v>0</v>
      </c>
      <c r="T118" s="21">
        <f>IF('4-Registro de activos'!$AY118="Nueva Construccion",IF($P118&gt;0,0,ROUNDUP(('4-Registro de activos'!$G118*'3- Datos generales'!$B$12*(1+'3- Datos generales'!$B$11)^(T$3-'3- Datos generales'!$B$4)),0)),0)</f>
        <v>0</v>
      </c>
      <c r="U118" s="21">
        <f>IF('4-Registro de activos'!$AY118="Nueva Construccion",IF($P118&gt;0,0,ROUNDUP(('4-Registro de activos'!$G118*'3- Datos generales'!$B$12*(1+'3- Datos generales'!$B$11)^(U$3-'3- Datos generales'!$B$4)),0)),0)</f>
        <v>0</v>
      </c>
      <c r="V118" s="21">
        <f>IF('4-Registro de activos'!$AY118="Nueva Construccion",IF($P118&gt;0,0,ROUNDUP(('4-Registro de activos'!$G118*'3- Datos generales'!$B$12*(1+'3- Datos generales'!$B$11)^(V$3-'3- Datos generales'!$B$4)),0)),0)</f>
        <v>0</v>
      </c>
      <c r="W118" s="21">
        <f>IF('4-Registro de activos'!$AY118="Nueva Construccion",IF($P118&gt;0,0,ROUNDUP(('4-Registro de activos'!$G118*'3- Datos generales'!$B$12*(1+'3- Datos generales'!$B$11)^(W$3-'3- Datos generales'!$B$4)),0)),0)</f>
        <v>0</v>
      </c>
      <c r="X118" s="21">
        <f>IF('4-Registro de activos'!$AY118="Nueva Construccion",IF($P118&gt;0,0,ROUNDUP(('4-Registro de activos'!$G118*'3- Datos generales'!$B$12*(1+'3- Datos generales'!$B$11)^(X$3-'3- Datos generales'!$B$4)),0)),0)</f>
        <v>0</v>
      </c>
      <c r="Y118" s="21">
        <f>IF('4-Registro de activos'!$AY118="Nueva Construccion",IF($P118&gt;0,0,ROUNDUP(('4-Registro de activos'!$G118*'3- Datos generales'!$B$12*(1+'3- Datos generales'!$B$11)^(Y$3-'3- Datos generales'!$B$4)),0)),0)</f>
        <v>0</v>
      </c>
      <c r="Z118" s="159">
        <f>IF('4-Registro de activos'!$AY118="Nueva Construccion",IF($P118&gt;0,0,ROUNDUP(('4-Registro de activos'!$G118*'3- Datos generales'!$B$12*(1+'3- Datos generales'!$B$11)^(Z$3-'3- Datos generales'!$B$4)),0)),0)</f>
        <v>0</v>
      </c>
      <c r="AA118" s="22">
        <f>IF('4-Registro de activos'!$AV118&lt;=(AA$3-'3- Datos generales'!$B$4),ROUNDUP(('4-Registro de activos'!$G118*'3- Datos generales'!$B$12*(1+'3- Datos generales'!$B$11)^(AA$3-'3- Datos generales'!$B$4)),0),0)</f>
        <v>0</v>
      </c>
      <c r="AB118" s="21">
        <f>IF('4-Registro de activos'!$AV118=(AB$3-'3- Datos generales'!$B$4),ROUNDUP(('4-Registro de activos'!$G118*'3- Datos generales'!$B$12*(1+'3- Datos generales'!$B$11)^(AB$3-'3- Datos generales'!$B$4)),0),0)</f>
        <v>0</v>
      </c>
      <c r="AC118" s="21">
        <f>IF('4-Registro de activos'!$AV118=(AC$3-'3- Datos generales'!$B$4),ROUNDUP(('4-Registro de activos'!$G118*'3- Datos generales'!$B$12*(1+'3- Datos generales'!$B$11)^(AC$3-'3- Datos generales'!$B$4)),0),0)</f>
        <v>0</v>
      </c>
      <c r="AD118" s="21">
        <f>IF('4-Registro de activos'!$AV118=(AD$3-'3- Datos generales'!$B$4),ROUNDUP(('4-Registro de activos'!$G118*'3- Datos generales'!$B$12*(1+'3- Datos generales'!$B$11)^(AD$3-'3- Datos generales'!$B$4)),0),0)</f>
        <v>0</v>
      </c>
      <c r="AE118" s="21">
        <f>IF('4-Registro de activos'!$AV118=(AE$3-'3- Datos generales'!$B$4),ROUNDUP(('4-Registro de activos'!$G118*'3- Datos generales'!$B$12*(1+'3- Datos generales'!$B$11)^(AE$3-'3- Datos generales'!$B$4)),0),0)</f>
        <v>0</v>
      </c>
      <c r="AF118" s="21">
        <f>IF('4-Registro de activos'!$AV118=(AF$3-'3- Datos generales'!$B$4),ROUNDUP(('4-Registro de activos'!$G118*'3- Datos generales'!$B$12*(1+'3- Datos generales'!$B$11)^(AF$3-'3- Datos generales'!$B$4)),0),0)</f>
        <v>0</v>
      </c>
      <c r="AG118" s="21">
        <f>IF('4-Registro de activos'!$AV118=(AG$3-'3- Datos generales'!$B$4),ROUNDUP(('4-Registro de activos'!$G118*'3- Datos generales'!$B$12*(1+'3- Datos generales'!$B$11)^(AG$3-'3- Datos generales'!$B$4)),0),0)</f>
        <v>0</v>
      </c>
      <c r="AH118" s="21">
        <f>IF('4-Registro de activos'!$AV118=(AH$3-'3- Datos generales'!$B$4),ROUNDUP(('4-Registro de activos'!$G118*'3- Datos generales'!$B$12*(1+'3- Datos generales'!$B$11)^(AH$3-'3- Datos generales'!$B$4)),0),0)</f>
        <v>0</v>
      </c>
      <c r="AI118" s="21">
        <f>IF('4-Registro de activos'!$AV118=(AI$3-'3- Datos generales'!$B$4),ROUNDUP(('4-Registro de activos'!$G118*'3- Datos generales'!$B$12*(1+'3- Datos generales'!$B$11)^(AI$3-'3- Datos generales'!$B$4)),0),0)</f>
        <v>0</v>
      </c>
      <c r="AJ118" s="21">
        <f>IF('4-Registro de activos'!$AV118=(AJ$3-'3- Datos generales'!$B$4),ROUNDUP(('4-Registro de activos'!$G118*'3- Datos generales'!$B$12*(1+'3- Datos generales'!$B$11)^(AJ$3-'3- Datos generales'!$B$4)),0),0)</f>
        <v>0</v>
      </c>
      <c r="AK118" s="159">
        <f>IF('4-Registro de activos'!$AV118=(AK$3-'3- Datos generales'!$B$4),ROUNDUP(('4-Registro de activos'!$G118*'3- Datos generales'!$B$12*(1+'3- Datos generales'!$B$11)^(AK$3-'3- Datos generales'!$B$4)),0),0)</f>
        <v>0</v>
      </c>
      <c r="AL118" s="22">
        <f>IF('4-Registro de activos'!$AV118&lt;=(AL$3-'3- Datos generales'!$B$4),ROUNDUP((('4-Registro de activos'!$H118*'3- Datos generales'!$B$12)*((1+'3- Datos generales'!$B$11)^(AL$3-'3- Datos generales'!$B$4+'8 -Datos de referencia'!$B$25))),0),0)</f>
        <v>0</v>
      </c>
      <c r="AM118" s="21">
        <f>IF('4-Registro de activos'!$AV118=(AM$3-'3- Datos generales'!$B$4),ROUNDUP((('4-Registro de activos'!$H118*'3- Datos generales'!$B$12)*((1+'3- Datos generales'!$B$11)^(AM$3-'3- Datos generales'!$B$4+'8 -Datos de referencia'!$B$25))),0),0)</f>
        <v>0</v>
      </c>
      <c r="AN118" s="21">
        <f>IF('4-Registro de activos'!$AV118=(AN$3-'3- Datos generales'!$B$4),ROUNDUP((('4-Registro de activos'!$H118*'3- Datos generales'!$B$12)*((1+'3- Datos generales'!$B$11)^(AN$3-'3- Datos generales'!$B$4+'8 -Datos de referencia'!$B$25))),0),0)</f>
        <v>0</v>
      </c>
      <c r="AO118" s="21">
        <f>IF('4-Registro de activos'!$AV118=(AO$3-'3- Datos generales'!$B$4),ROUNDUP((('4-Registro de activos'!$H118*'3- Datos generales'!$B$12)*((1+'3- Datos generales'!$B$11)^(AO$3-'3- Datos generales'!$B$4+'8 -Datos de referencia'!$B$25))),0),0)</f>
        <v>0</v>
      </c>
      <c r="AP118" s="21">
        <f>IF('4-Registro de activos'!$AV118=(AP$3-'3- Datos generales'!$B$4),ROUNDUP((('4-Registro de activos'!$H118*'3- Datos generales'!$B$12)*((1+'3- Datos generales'!$B$11)^(AP$3-'3- Datos generales'!$B$4+'8 -Datos de referencia'!$B$25))),0),0)</f>
        <v>0</v>
      </c>
      <c r="AQ118" s="21">
        <f>IF('4-Registro de activos'!$AV118=(AQ$3-'3- Datos generales'!$B$4),ROUNDUP((('4-Registro de activos'!$H118*'3- Datos generales'!$B$12)*((1+'3- Datos generales'!$B$11)^(AQ$3-'3- Datos generales'!$B$4+'8 -Datos de referencia'!$B$25))),0),0)</f>
        <v>0</v>
      </c>
      <c r="AR118" s="21">
        <f>IF('4-Registro de activos'!$AV118=(AR$3-'3- Datos generales'!$B$4),ROUNDUP((('4-Registro de activos'!$H118*'3- Datos generales'!$B$12)*((1+'3- Datos generales'!$B$11)^(AR$3-'3- Datos generales'!$B$4+'8 -Datos de referencia'!$B$25))),0),0)</f>
        <v>0</v>
      </c>
      <c r="AS118" s="21">
        <f>IF('4-Registro de activos'!$AV118=(AS$3-'3- Datos generales'!$B$4),ROUNDUP((('4-Registro de activos'!$H118*'3- Datos generales'!$B$12)*((1+'3- Datos generales'!$B$11)^(AS$3-'3- Datos generales'!$B$4+'8 -Datos de referencia'!$B$25))),0),0)</f>
        <v>0</v>
      </c>
      <c r="AT118" s="21">
        <f>IF('4-Registro de activos'!$AV118=(AT$3-'3- Datos generales'!$B$4),ROUNDUP((('4-Registro de activos'!$H118*'3- Datos generales'!$B$12)*((1+'3- Datos generales'!$B$11)^(AT$3-'3- Datos generales'!$B$4+'8 -Datos de referencia'!$B$25))),0),0)</f>
        <v>0</v>
      </c>
      <c r="AU118" s="21">
        <f>IF('4-Registro de activos'!$AV118=(AU$3-'3- Datos generales'!$B$4),ROUNDUP((('4-Registro de activos'!$H118*'3- Datos generales'!$B$12)*((1+'3- Datos generales'!$B$11)^(AU$3-'3- Datos generales'!$B$4+'8 -Datos de referencia'!$B$25))),0),0)</f>
        <v>0</v>
      </c>
      <c r="AV118" s="159">
        <f>IF('4-Registro de activos'!$AV118=(AV$3-'3- Datos generales'!$B$4),ROUNDUP((('4-Registro de activos'!$H118*'3- Datos generales'!$B$12)*((1+'3- Datos generales'!$B$11)^(AV$3-'3- Datos generales'!$B$4+'8 -Datos de referencia'!$B$25))),0),0)</f>
        <v>0</v>
      </c>
      <c r="AW118" s="23">
        <f>IF(P118&gt;0,($M118*(1+'3- Datos generales'!$B$5)^('5-Proyección inversiones'!AW$3-'3- Datos generales'!$B$4))*(P118*((1+'3- Datos generales'!$B$11)^(AW$3-'3- Datos generales'!$B$4+'8 -Datos de referencia'!$B$25))),0)</f>
        <v>0</v>
      </c>
      <c r="AX118" s="20">
        <f>IF(Q118&gt;0,($M118*(1+'3- Datos generales'!$B$5)^(AX$3-'3- Datos generales'!$B$4))*(Q118*((1+'3- Datos generales'!$B$11)^('5-Proyección inversiones'!AX$3-'3- Datos generales'!$B$4+'8 -Datos de referencia'!$B$25))),0)</f>
        <v>0</v>
      </c>
      <c r="AY118" s="20">
        <f>IF(R118&gt;0,($M118*(1+'3- Datos generales'!$B$5)^(AY$3-'3- Datos generales'!$B$4))*(R118*((1+'3- Datos generales'!$B$11)^('5-Proyección inversiones'!AY$3-'3- Datos generales'!$B$4+'8 -Datos de referencia'!$B$25))),0)</f>
        <v>0</v>
      </c>
      <c r="AZ118" s="20">
        <f>IF(S118&gt;0,($M118*(1+'3- Datos generales'!$B$5)^(AZ$3-'3- Datos generales'!$B$4))*(S118*((1+'3- Datos generales'!$B$11)^('5-Proyección inversiones'!AZ$3-'3- Datos generales'!$B$4+'8 -Datos de referencia'!$B$25))),0)</f>
        <v>0</v>
      </c>
      <c r="BA118" s="20">
        <f>IF(T118&gt;0,($M118*(1+'3- Datos generales'!$B$5)^(BA$3-'3- Datos generales'!$B$4))*(T118*((1+'3- Datos generales'!$B$11)^('5-Proyección inversiones'!BA$3-'3- Datos generales'!$B$4+'8 -Datos de referencia'!$B$25))),0)</f>
        <v>0</v>
      </c>
      <c r="BB118" s="20">
        <f>IF(U118&gt;0,($M118*(1+'3- Datos generales'!$B$5)^(BB$3-'3- Datos generales'!$B$4))*(U118*((1+'3- Datos generales'!$B$11)^('5-Proyección inversiones'!BB$3-'3- Datos generales'!$B$4+'8 -Datos de referencia'!$B$25))),0)</f>
        <v>0</v>
      </c>
      <c r="BC118" s="20">
        <f>IF(V118&gt;0,($M118*(1+'3- Datos generales'!$B$5)^(BC$3-'3- Datos generales'!$B$4))*(V118*((1+'3- Datos generales'!$B$11)^('5-Proyección inversiones'!BC$3-'3- Datos generales'!$B$4+'8 -Datos de referencia'!$B$25))),0)</f>
        <v>0</v>
      </c>
      <c r="BD118" s="20">
        <f>IF(W118&gt;0,($M118*(1+'3- Datos generales'!$B$5)^(BD$3-'3- Datos generales'!$B$4))*(W118*((1+'3- Datos generales'!$B$11)^('5-Proyección inversiones'!BD$3-'3- Datos generales'!$B$4+'8 -Datos de referencia'!$B$25))),0)</f>
        <v>0</v>
      </c>
      <c r="BE118" s="20">
        <f>IF(X118&gt;0,($M118*(1+'3- Datos generales'!$B$5)^(BE$3-'3- Datos generales'!$B$4))*(X118*((1+'3- Datos generales'!$B$11)^('5-Proyección inversiones'!BE$3-'3- Datos generales'!$B$4+'8 -Datos de referencia'!$B$25))),0)</f>
        <v>0</v>
      </c>
      <c r="BF118" s="20">
        <f>IF(Y118&gt;0,($M118*(1+'3- Datos generales'!$B$5)^(BF$3-'3- Datos generales'!$B$4))*(Y118*((1+'3- Datos generales'!$B$11)^('5-Proyección inversiones'!BF$3-'3- Datos generales'!$B$4+'8 -Datos de referencia'!$B$25))),0)</f>
        <v>0</v>
      </c>
      <c r="BG118" s="155">
        <f>IF(Z118&gt;0,($M118*(1+'3- Datos generales'!$B$5)^(BG$3-'3- Datos generales'!$B$4))*(Z118*((1+'3- Datos generales'!$B$11)^('5-Proyección inversiones'!BG$3-'3- Datos generales'!$B$4+'8 -Datos de referencia'!$B$25))),0)</f>
        <v>0</v>
      </c>
      <c r="BH118" s="23">
        <f>IF(AA118&gt;0,($N118*(1+'3- Datos generales'!$B$5)^(BH$3-'3- Datos generales'!$B$4))*(AA118*((1+'3- Datos generales'!$B$11)^('5-Proyección inversiones'!BH$3-'3- Datos generales'!$B$4+'8 -Datos de referencia'!$B$25))),0)</f>
        <v>0</v>
      </c>
      <c r="BI118" s="20">
        <f>IF(AB118&gt;0,$N118*((1+'3- Datos generales'!$B$5)^(BI$3-'3- Datos generales'!$B$4))*(AB118*((1+'3- Datos generales'!$B$11)^('5-Proyección inversiones'!BI$3-'3- Datos generales'!$B$4+'8 -Datos de referencia'!$B$25))),0)</f>
        <v>0</v>
      </c>
      <c r="BJ118" s="20">
        <f>IF(AC118&gt;0,$N118*((1+'3- Datos generales'!$B$5)^(BJ$3-'3- Datos generales'!$B$4))*(AC118*((1+'3- Datos generales'!$B$11)^('5-Proyección inversiones'!BJ$3-'3- Datos generales'!$B$4+'8 -Datos de referencia'!$B$25))),0)</f>
        <v>0</v>
      </c>
      <c r="BK118" s="20">
        <f>IF(AD118&gt;0,$N118*((1+'3- Datos generales'!$B$5)^(BK$3-'3- Datos generales'!$B$4))*(AD118*((1+'3- Datos generales'!$B$11)^('5-Proyección inversiones'!BK$3-'3- Datos generales'!$B$4+'8 -Datos de referencia'!$B$25))),0)</f>
        <v>0</v>
      </c>
      <c r="BL118" s="20">
        <f>IF(AE118&gt;0,$N118*((1+'3- Datos generales'!$B$5)^(BL$3-'3- Datos generales'!$B$4))*(AE118*((1+'3- Datos generales'!$B$11)^('5-Proyección inversiones'!BL$3-'3- Datos generales'!$B$4+'8 -Datos de referencia'!$B$25))),0)</f>
        <v>0</v>
      </c>
      <c r="BM118" s="20">
        <f>IF(AF118&gt;0,$N118*((1+'3- Datos generales'!$B$5)^(BM$3-'3- Datos generales'!$B$4))*(AF118*((1+'3- Datos generales'!$B$11)^('5-Proyección inversiones'!BM$3-'3- Datos generales'!$B$4+'8 -Datos de referencia'!$B$25))),0)</f>
        <v>0</v>
      </c>
      <c r="BN118" s="20">
        <f>IF(AG118&gt;0,$N118*((1+'3- Datos generales'!$B$5)^(BN$3-'3- Datos generales'!$B$4))*(AG118*((1+'3- Datos generales'!$B$11)^('5-Proyección inversiones'!BN$3-'3- Datos generales'!$B$4+'8 -Datos de referencia'!$B$25))),0)</f>
        <v>0</v>
      </c>
      <c r="BO118" s="20">
        <f>IF(AH118&gt;0,$N118*((1+'3- Datos generales'!$B$5)^(BO$3-'3- Datos generales'!$B$4))*(AH118*((1+'3- Datos generales'!$B$11)^('5-Proyección inversiones'!BO$3-'3- Datos generales'!$B$4+'8 -Datos de referencia'!$B$25))),0)</f>
        <v>0</v>
      </c>
      <c r="BP118" s="20">
        <f>IF(AI118&gt;0,$N118*((1+'3- Datos generales'!$B$5)^(BP$3-'3- Datos generales'!$B$4))*(AI118*((1+'3- Datos generales'!$B$11)^('5-Proyección inversiones'!BP$3-'3- Datos generales'!$B$4+'8 -Datos de referencia'!$B$25))),0)</f>
        <v>0</v>
      </c>
      <c r="BQ118" s="20">
        <f>IF(AJ118&gt;0,$N118*((1+'3- Datos generales'!$B$5)^(BQ$3-'3- Datos generales'!$B$4))*(AJ118*((1+'3- Datos generales'!$B$11)^('5-Proyección inversiones'!BQ$3-'3- Datos generales'!$B$4+'8 -Datos de referencia'!$B$25))),0)</f>
        <v>0</v>
      </c>
      <c r="BR118" s="155">
        <f>IF(AK118&gt;0,$N118*((1+'3- Datos generales'!$B$5)^(BR$3-'3- Datos generales'!$B$4))*(AK118*((1+'3- Datos generales'!$B$11)^('5-Proyección inversiones'!BR$3-'3- Datos generales'!$B$4+'8 -Datos de referencia'!$B$25))),0)</f>
        <v>0</v>
      </c>
      <c r="BS118" s="23">
        <f>IF(AL118&gt;0,AL118*($O118*(1+'3- Datos generales'!$B$5)^(BH$3-'3- Datos generales'!$B$4)),0)</f>
        <v>0</v>
      </c>
      <c r="BT118" s="20">
        <f>IF(AM118&gt;0,AM118*($O118*(1+'3- Datos generales'!$B$5)^(BT$3-'3- Datos generales'!$B$4)),0)</f>
        <v>0</v>
      </c>
      <c r="BU118" s="20">
        <f>IF(AN118&gt;0,AN118*($O118*(1+'3- Datos generales'!$B$5)^(BU$3-'3- Datos generales'!$B$4)),0)</f>
        <v>0</v>
      </c>
      <c r="BV118" s="20">
        <f>IF(AO118&gt;0,AO118*($O118*(1+'3- Datos generales'!$B$5)^(BV$3-'3- Datos generales'!$B$4)),0)</f>
        <v>0</v>
      </c>
      <c r="BW118" s="20">
        <f>IF(AP118&gt;0,AP118*($O118*(1+'3- Datos generales'!$B$5)^(BW$3-'3- Datos generales'!$B$4)),0)</f>
        <v>0</v>
      </c>
      <c r="BX118" s="20">
        <f>IF(AQ118&gt;0,AQ118*($O118*(1+'3- Datos generales'!$B$5)^(BX$3-'3- Datos generales'!$B$4)),0)</f>
        <v>0</v>
      </c>
      <c r="BY118" s="20">
        <f>IF(AR118&gt;0,AR118*($O118*(1+'3- Datos generales'!$B$5)^(BY$3-'3- Datos generales'!$B$4)),0)</f>
        <v>0</v>
      </c>
      <c r="BZ118" s="20">
        <f>IF(AS118&gt;0,AS118*($O118*(1+'3- Datos generales'!$B$5)^(BZ$3-'3- Datos generales'!$B$4)),0)</f>
        <v>0</v>
      </c>
      <c r="CA118" s="20">
        <f>IF(AT118&gt;0,AT118*($O118*(1+'3- Datos generales'!$B$5)^(CA$3-'3- Datos generales'!$B$4)),0)</f>
        <v>0</v>
      </c>
      <c r="CB118" s="20">
        <f>IF(AU118&gt;0,AU118*($O118*(1+'3- Datos generales'!$B$5)^(CB$3-'3- Datos generales'!$B$4)),0)</f>
        <v>0</v>
      </c>
      <c r="CC118" s="155">
        <f>IF(AV118&gt;0,AV118*($O118*(1+'3- Datos generales'!$B$5)^(CC$3-'3- Datos generales'!$B$4)),0)</f>
        <v>0</v>
      </c>
    </row>
    <row r="119" spans="1:81" x14ac:dyDescent="0.25">
      <c r="A119" s="38"/>
      <c r="B119" s="14"/>
      <c r="C119" s="14">
        <f>'4-Registro de activos'!C119</f>
        <v>0</v>
      </c>
      <c r="D119" s="14">
        <f>'4-Registro de activos'!D119</f>
        <v>0</v>
      </c>
      <c r="E119" s="14">
        <f>'4-Registro de activos'!E119</f>
        <v>0</v>
      </c>
      <c r="F119" s="14">
        <f>'4-Registro de activos'!F119</f>
        <v>0</v>
      </c>
      <c r="G119" s="14">
        <f>'4-Registro de activos'!G119</f>
        <v>0</v>
      </c>
      <c r="H119" s="26">
        <f>'4-Registro de activos'!H119</f>
        <v>0</v>
      </c>
      <c r="I119" s="15" t="str">
        <f>'4-Registro de activos'!AV119</f>
        <v>n/a</v>
      </c>
      <c r="J119" s="14" t="str">
        <f>'4-Registro de activos'!AW119</f>
        <v>Bajo Riesgo</v>
      </c>
      <c r="K119" s="14" t="str">
        <f>'4-Registro de activos'!AX119</f>
        <v>n/a</v>
      </c>
      <c r="L119" s="14" t="str">
        <f>'4-Registro de activos'!AY119</f>
        <v>n/a</v>
      </c>
      <c r="M119" s="66">
        <f>IF('4-Registro de activos'!K119="Sistema no mejorado",AVERAGE('3- Datos generales'!$D$20:$D$21),0)</f>
        <v>0</v>
      </c>
      <c r="N119" s="20" t="str">
        <f>IF('4-Registro de activos'!K119="Sistema no mejorado",0,IF('4-Registro de activos'!I119="sin dato","n/a",IF('4-Registro de activos'!I119="otro","n/a",VLOOKUP('4-Registro de activos'!I119,'3- Datos generales'!$A$23:$D$24,4,0))))</f>
        <v>n/a</v>
      </c>
      <c r="O119" s="155" t="str">
        <f>IF('4-Registro de activos'!K119="Sistema no mejorado",0,IF('4-Registro de activos'!I119="sin dato","n/a",IF('4-Registro de activos'!I119="otro","n/a",VLOOKUP('4-Registro de activos'!I119,'3- Datos generales'!$A$26:$D$27,4,0))))</f>
        <v>n/a</v>
      </c>
      <c r="P119" s="22">
        <f>IF('4-Registro de activos'!$AY119="Nueva Construccion",ROUNDUP(('4-Registro de activos'!$G119*'3- Datos generales'!$B$12*(1+'3- Datos generales'!$B$11)^(P$3-'3- Datos generales'!$B$4)),0),0)</f>
        <v>0</v>
      </c>
      <c r="Q119" s="21">
        <f>IF('4-Registro de activos'!$AY119="Nueva Construccion",IF($P119&gt;0,0,ROUNDUP(('4-Registro de activos'!$G119*'3- Datos generales'!$B$12*(1+'3- Datos generales'!$B$11)^(Q$3-'3- Datos generales'!$B$4)),0)),0)</f>
        <v>0</v>
      </c>
      <c r="R119" s="21">
        <f>IF('4-Registro de activos'!$AY119="Nueva Construccion",IF($P119&gt;0,0,ROUNDUP(('4-Registro de activos'!$G119*'3- Datos generales'!$B$12*(1+'3- Datos generales'!$B$11)^(R$3-'3- Datos generales'!$B$4)),0)),0)</f>
        <v>0</v>
      </c>
      <c r="S119" s="21">
        <f>IF('4-Registro de activos'!$AY119="Nueva Construccion",IF($P119&gt;0,0,ROUNDUP(('4-Registro de activos'!$G119*'3- Datos generales'!$B$12*(1+'3- Datos generales'!$B$11)^(S$3-'3- Datos generales'!$B$4)),0)),0)</f>
        <v>0</v>
      </c>
      <c r="T119" s="21">
        <f>IF('4-Registro de activos'!$AY119="Nueva Construccion",IF($P119&gt;0,0,ROUNDUP(('4-Registro de activos'!$G119*'3- Datos generales'!$B$12*(1+'3- Datos generales'!$B$11)^(T$3-'3- Datos generales'!$B$4)),0)),0)</f>
        <v>0</v>
      </c>
      <c r="U119" s="21">
        <f>IF('4-Registro de activos'!$AY119="Nueva Construccion",IF($P119&gt;0,0,ROUNDUP(('4-Registro de activos'!$G119*'3- Datos generales'!$B$12*(1+'3- Datos generales'!$B$11)^(U$3-'3- Datos generales'!$B$4)),0)),0)</f>
        <v>0</v>
      </c>
      <c r="V119" s="21">
        <f>IF('4-Registro de activos'!$AY119="Nueva Construccion",IF($P119&gt;0,0,ROUNDUP(('4-Registro de activos'!$G119*'3- Datos generales'!$B$12*(1+'3- Datos generales'!$B$11)^(V$3-'3- Datos generales'!$B$4)),0)),0)</f>
        <v>0</v>
      </c>
      <c r="W119" s="21">
        <f>IF('4-Registro de activos'!$AY119="Nueva Construccion",IF($P119&gt;0,0,ROUNDUP(('4-Registro de activos'!$G119*'3- Datos generales'!$B$12*(1+'3- Datos generales'!$B$11)^(W$3-'3- Datos generales'!$B$4)),0)),0)</f>
        <v>0</v>
      </c>
      <c r="X119" s="21">
        <f>IF('4-Registro de activos'!$AY119="Nueva Construccion",IF($P119&gt;0,0,ROUNDUP(('4-Registro de activos'!$G119*'3- Datos generales'!$B$12*(1+'3- Datos generales'!$B$11)^(X$3-'3- Datos generales'!$B$4)),0)),0)</f>
        <v>0</v>
      </c>
      <c r="Y119" s="21">
        <f>IF('4-Registro de activos'!$AY119="Nueva Construccion",IF($P119&gt;0,0,ROUNDUP(('4-Registro de activos'!$G119*'3- Datos generales'!$B$12*(1+'3- Datos generales'!$B$11)^(Y$3-'3- Datos generales'!$B$4)),0)),0)</f>
        <v>0</v>
      </c>
      <c r="Z119" s="159">
        <f>IF('4-Registro de activos'!$AY119="Nueva Construccion",IF($P119&gt;0,0,ROUNDUP(('4-Registro de activos'!$G119*'3- Datos generales'!$B$12*(1+'3- Datos generales'!$B$11)^(Z$3-'3- Datos generales'!$B$4)),0)),0)</f>
        <v>0</v>
      </c>
      <c r="AA119" s="22">
        <f>IF('4-Registro de activos'!$AV119&lt;=(AA$3-'3- Datos generales'!$B$4),ROUNDUP(('4-Registro de activos'!$G119*'3- Datos generales'!$B$12*(1+'3- Datos generales'!$B$11)^(AA$3-'3- Datos generales'!$B$4)),0),0)</f>
        <v>0</v>
      </c>
      <c r="AB119" s="21">
        <f>IF('4-Registro de activos'!$AV119=(AB$3-'3- Datos generales'!$B$4),ROUNDUP(('4-Registro de activos'!$G119*'3- Datos generales'!$B$12*(1+'3- Datos generales'!$B$11)^(AB$3-'3- Datos generales'!$B$4)),0),0)</f>
        <v>0</v>
      </c>
      <c r="AC119" s="21">
        <f>IF('4-Registro de activos'!$AV119=(AC$3-'3- Datos generales'!$B$4),ROUNDUP(('4-Registro de activos'!$G119*'3- Datos generales'!$B$12*(1+'3- Datos generales'!$B$11)^(AC$3-'3- Datos generales'!$B$4)),0),0)</f>
        <v>0</v>
      </c>
      <c r="AD119" s="21">
        <f>IF('4-Registro de activos'!$AV119=(AD$3-'3- Datos generales'!$B$4),ROUNDUP(('4-Registro de activos'!$G119*'3- Datos generales'!$B$12*(1+'3- Datos generales'!$B$11)^(AD$3-'3- Datos generales'!$B$4)),0),0)</f>
        <v>0</v>
      </c>
      <c r="AE119" s="21">
        <f>IF('4-Registro de activos'!$AV119=(AE$3-'3- Datos generales'!$B$4),ROUNDUP(('4-Registro de activos'!$G119*'3- Datos generales'!$B$12*(1+'3- Datos generales'!$B$11)^(AE$3-'3- Datos generales'!$B$4)),0),0)</f>
        <v>0</v>
      </c>
      <c r="AF119" s="21">
        <f>IF('4-Registro de activos'!$AV119=(AF$3-'3- Datos generales'!$B$4),ROUNDUP(('4-Registro de activos'!$G119*'3- Datos generales'!$B$12*(1+'3- Datos generales'!$B$11)^(AF$3-'3- Datos generales'!$B$4)),0),0)</f>
        <v>0</v>
      </c>
      <c r="AG119" s="21">
        <f>IF('4-Registro de activos'!$AV119=(AG$3-'3- Datos generales'!$B$4),ROUNDUP(('4-Registro de activos'!$G119*'3- Datos generales'!$B$12*(1+'3- Datos generales'!$B$11)^(AG$3-'3- Datos generales'!$B$4)),0),0)</f>
        <v>0</v>
      </c>
      <c r="AH119" s="21">
        <f>IF('4-Registro de activos'!$AV119=(AH$3-'3- Datos generales'!$B$4),ROUNDUP(('4-Registro de activos'!$G119*'3- Datos generales'!$B$12*(1+'3- Datos generales'!$B$11)^(AH$3-'3- Datos generales'!$B$4)),0),0)</f>
        <v>0</v>
      </c>
      <c r="AI119" s="21">
        <f>IF('4-Registro de activos'!$AV119=(AI$3-'3- Datos generales'!$B$4),ROUNDUP(('4-Registro de activos'!$G119*'3- Datos generales'!$B$12*(1+'3- Datos generales'!$B$11)^(AI$3-'3- Datos generales'!$B$4)),0),0)</f>
        <v>0</v>
      </c>
      <c r="AJ119" s="21">
        <f>IF('4-Registro de activos'!$AV119=(AJ$3-'3- Datos generales'!$B$4),ROUNDUP(('4-Registro de activos'!$G119*'3- Datos generales'!$B$12*(1+'3- Datos generales'!$B$11)^(AJ$3-'3- Datos generales'!$B$4)),0),0)</f>
        <v>0</v>
      </c>
      <c r="AK119" s="159">
        <f>IF('4-Registro de activos'!$AV119=(AK$3-'3- Datos generales'!$B$4),ROUNDUP(('4-Registro de activos'!$G119*'3- Datos generales'!$B$12*(1+'3- Datos generales'!$B$11)^(AK$3-'3- Datos generales'!$B$4)),0),0)</f>
        <v>0</v>
      </c>
      <c r="AL119" s="22">
        <f>IF('4-Registro de activos'!$AV119&lt;=(AL$3-'3- Datos generales'!$B$4),ROUNDUP((('4-Registro de activos'!$H119*'3- Datos generales'!$B$12)*((1+'3- Datos generales'!$B$11)^(AL$3-'3- Datos generales'!$B$4+'8 -Datos de referencia'!$B$25))),0),0)</f>
        <v>0</v>
      </c>
      <c r="AM119" s="21">
        <f>IF('4-Registro de activos'!$AV119=(AM$3-'3- Datos generales'!$B$4),ROUNDUP((('4-Registro de activos'!$H119*'3- Datos generales'!$B$12)*((1+'3- Datos generales'!$B$11)^(AM$3-'3- Datos generales'!$B$4+'8 -Datos de referencia'!$B$25))),0),0)</f>
        <v>0</v>
      </c>
      <c r="AN119" s="21">
        <f>IF('4-Registro de activos'!$AV119=(AN$3-'3- Datos generales'!$B$4),ROUNDUP((('4-Registro de activos'!$H119*'3- Datos generales'!$B$12)*((1+'3- Datos generales'!$B$11)^(AN$3-'3- Datos generales'!$B$4+'8 -Datos de referencia'!$B$25))),0),0)</f>
        <v>0</v>
      </c>
      <c r="AO119" s="21">
        <f>IF('4-Registro de activos'!$AV119=(AO$3-'3- Datos generales'!$B$4),ROUNDUP((('4-Registro de activos'!$H119*'3- Datos generales'!$B$12)*((1+'3- Datos generales'!$B$11)^(AO$3-'3- Datos generales'!$B$4+'8 -Datos de referencia'!$B$25))),0),0)</f>
        <v>0</v>
      </c>
      <c r="AP119" s="21">
        <f>IF('4-Registro de activos'!$AV119=(AP$3-'3- Datos generales'!$B$4),ROUNDUP((('4-Registro de activos'!$H119*'3- Datos generales'!$B$12)*((1+'3- Datos generales'!$B$11)^(AP$3-'3- Datos generales'!$B$4+'8 -Datos de referencia'!$B$25))),0),0)</f>
        <v>0</v>
      </c>
      <c r="AQ119" s="21">
        <f>IF('4-Registro de activos'!$AV119=(AQ$3-'3- Datos generales'!$B$4),ROUNDUP((('4-Registro de activos'!$H119*'3- Datos generales'!$B$12)*((1+'3- Datos generales'!$B$11)^(AQ$3-'3- Datos generales'!$B$4+'8 -Datos de referencia'!$B$25))),0),0)</f>
        <v>0</v>
      </c>
      <c r="AR119" s="21">
        <f>IF('4-Registro de activos'!$AV119=(AR$3-'3- Datos generales'!$B$4),ROUNDUP((('4-Registro de activos'!$H119*'3- Datos generales'!$B$12)*((1+'3- Datos generales'!$B$11)^(AR$3-'3- Datos generales'!$B$4+'8 -Datos de referencia'!$B$25))),0),0)</f>
        <v>0</v>
      </c>
      <c r="AS119" s="21">
        <f>IF('4-Registro de activos'!$AV119=(AS$3-'3- Datos generales'!$B$4),ROUNDUP((('4-Registro de activos'!$H119*'3- Datos generales'!$B$12)*((1+'3- Datos generales'!$B$11)^(AS$3-'3- Datos generales'!$B$4+'8 -Datos de referencia'!$B$25))),0),0)</f>
        <v>0</v>
      </c>
      <c r="AT119" s="21">
        <f>IF('4-Registro de activos'!$AV119=(AT$3-'3- Datos generales'!$B$4),ROUNDUP((('4-Registro de activos'!$H119*'3- Datos generales'!$B$12)*((1+'3- Datos generales'!$B$11)^(AT$3-'3- Datos generales'!$B$4+'8 -Datos de referencia'!$B$25))),0),0)</f>
        <v>0</v>
      </c>
      <c r="AU119" s="21">
        <f>IF('4-Registro de activos'!$AV119=(AU$3-'3- Datos generales'!$B$4),ROUNDUP((('4-Registro de activos'!$H119*'3- Datos generales'!$B$12)*((1+'3- Datos generales'!$B$11)^(AU$3-'3- Datos generales'!$B$4+'8 -Datos de referencia'!$B$25))),0),0)</f>
        <v>0</v>
      </c>
      <c r="AV119" s="159">
        <f>IF('4-Registro de activos'!$AV119=(AV$3-'3- Datos generales'!$B$4),ROUNDUP((('4-Registro de activos'!$H119*'3- Datos generales'!$B$12)*((1+'3- Datos generales'!$B$11)^(AV$3-'3- Datos generales'!$B$4+'8 -Datos de referencia'!$B$25))),0),0)</f>
        <v>0</v>
      </c>
      <c r="AW119" s="23">
        <f>IF(P119&gt;0,($M119*(1+'3- Datos generales'!$B$5)^('5-Proyección inversiones'!AW$3-'3- Datos generales'!$B$4))*(P119*((1+'3- Datos generales'!$B$11)^(AW$3-'3- Datos generales'!$B$4+'8 -Datos de referencia'!$B$25))),0)</f>
        <v>0</v>
      </c>
      <c r="AX119" s="20">
        <f>IF(Q119&gt;0,($M119*(1+'3- Datos generales'!$B$5)^(AX$3-'3- Datos generales'!$B$4))*(Q119*((1+'3- Datos generales'!$B$11)^('5-Proyección inversiones'!AX$3-'3- Datos generales'!$B$4+'8 -Datos de referencia'!$B$25))),0)</f>
        <v>0</v>
      </c>
      <c r="AY119" s="20">
        <f>IF(R119&gt;0,($M119*(1+'3- Datos generales'!$B$5)^(AY$3-'3- Datos generales'!$B$4))*(R119*((1+'3- Datos generales'!$B$11)^('5-Proyección inversiones'!AY$3-'3- Datos generales'!$B$4+'8 -Datos de referencia'!$B$25))),0)</f>
        <v>0</v>
      </c>
      <c r="AZ119" s="20">
        <f>IF(S119&gt;0,($M119*(1+'3- Datos generales'!$B$5)^(AZ$3-'3- Datos generales'!$B$4))*(S119*((1+'3- Datos generales'!$B$11)^('5-Proyección inversiones'!AZ$3-'3- Datos generales'!$B$4+'8 -Datos de referencia'!$B$25))),0)</f>
        <v>0</v>
      </c>
      <c r="BA119" s="20">
        <f>IF(T119&gt;0,($M119*(1+'3- Datos generales'!$B$5)^(BA$3-'3- Datos generales'!$B$4))*(T119*((1+'3- Datos generales'!$B$11)^('5-Proyección inversiones'!BA$3-'3- Datos generales'!$B$4+'8 -Datos de referencia'!$B$25))),0)</f>
        <v>0</v>
      </c>
      <c r="BB119" s="20">
        <f>IF(U119&gt;0,($M119*(1+'3- Datos generales'!$B$5)^(BB$3-'3- Datos generales'!$B$4))*(U119*((1+'3- Datos generales'!$B$11)^('5-Proyección inversiones'!BB$3-'3- Datos generales'!$B$4+'8 -Datos de referencia'!$B$25))),0)</f>
        <v>0</v>
      </c>
      <c r="BC119" s="20">
        <f>IF(V119&gt;0,($M119*(1+'3- Datos generales'!$B$5)^(BC$3-'3- Datos generales'!$B$4))*(V119*((1+'3- Datos generales'!$B$11)^('5-Proyección inversiones'!BC$3-'3- Datos generales'!$B$4+'8 -Datos de referencia'!$B$25))),0)</f>
        <v>0</v>
      </c>
      <c r="BD119" s="20">
        <f>IF(W119&gt;0,($M119*(1+'3- Datos generales'!$B$5)^(BD$3-'3- Datos generales'!$B$4))*(W119*((1+'3- Datos generales'!$B$11)^('5-Proyección inversiones'!BD$3-'3- Datos generales'!$B$4+'8 -Datos de referencia'!$B$25))),0)</f>
        <v>0</v>
      </c>
      <c r="BE119" s="20">
        <f>IF(X119&gt;0,($M119*(1+'3- Datos generales'!$B$5)^(BE$3-'3- Datos generales'!$B$4))*(X119*((1+'3- Datos generales'!$B$11)^('5-Proyección inversiones'!BE$3-'3- Datos generales'!$B$4+'8 -Datos de referencia'!$B$25))),0)</f>
        <v>0</v>
      </c>
      <c r="BF119" s="20">
        <f>IF(Y119&gt;0,($M119*(1+'3- Datos generales'!$B$5)^(BF$3-'3- Datos generales'!$B$4))*(Y119*((1+'3- Datos generales'!$B$11)^('5-Proyección inversiones'!BF$3-'3- Datos generales'!$B$4+'8 -Datos de referencia'!$B$25))),0)</f>
        <v>0</v>
      </c>
      <c r="BG119" s="155">
        <f>IF(Z119&gt;0,($M119*(1+'3- Datos generales'!$B$5)^(BG$3-'3- Datos generales'!$B$4))*(Z119*((1+'3- Datos generales'!$B$11)^('5-Proyección inversiones'!BG$3-'3- Datos generales'!$B$4+'8 -Datos de referencia'!$B$25))),0)</f>
        <v>0</v>
      </c>
      <c r="BH119" s="23">
        <f>IF(AA119&gt;0,($N119*(1+'3- Datos generales'!$B$5)^(BH$3-'3- Datos generales'!$B$4))*(AA119*((1+'3- Datos generales'!$B$11)^('5-Proyección inversiones'!BH$3-'3- Datos generales'!$B$4+'8 -Datos de referencia'!$B$25))),0)</f>
        <v>0</v>
      </c>
      <c r="BI119" s="20">
        <f>IF(AB119&gt;0,$N119*((1+'3- Datos generales'!$B$5)^(BI$3-'3- Datos generales'!$B$4))*(AB119*((1+'3- Datos generales'!$B$11)^('5-Proyección inversiones'!BI$3-'3- Datos generales'!$B$4+'8 -Datos de referencia'!$B$25))),0)</f>
        <v>0</v>
      </c>
      <c r="BJ119" s="20">
        <f>IF(AC119&gt;0,$N119*((1+'3- Datos generales'!$B$5)^(BJ$3-'3- Datos generales'!$B$4))*(AC119*((1+'3- Datos generales'!$B$11)^('5-Proyección inversiones'!BJ$3-'3- Datos generales'!$B$4+'8 -Datos de referencia'!$B$25))),0)</f>
        <v>0</v>
      </c>
      <c r="BK119" s="20">
        <f>IF(AD119&gt;0,$N119*((1+'3- Datos generales'!$B$5)^(BK$3-'3- Datos generales'!$B$4))*(AD119*((1+'3- Datos generales'!$B$11)^('5-Proyección inversiones'!BK$3-'3- Datos generales'!$B$4+'8 -Datos de referencia'!$B$25))),0)</f>
        <v>0</v>
      </c>
      <c r="BL119" s="20">
        <f>IF(AE119&gt;0,$N119*((1+'3- Datos generales'!$B$5)^(BL$3-'3- Datos generales'!$B$4))*(AE119*((1+'3- Datos generales'!$B$11)^('5-Proyección inversiones'!BL$3-'3- Datos generales'!$B$4+'8 -Datos de referencia'!$B$25))),0)</f>
        <v>0</v>
      </c>
      <c r="BM119" s="20">
        <f>IF(AF119&gt;0,$N119*((1+'3- Datos generales'!$B$5)^(BM$3-'3- Datos generales'!$B$4))*(AF119*((1+'3- Datos generales'!$B$11)^('5-Proyección inversiones'!BM$3-'3- Datos generales'!$B$4+'8 -Datos de referencia'!$B$25))),0)</f>
        <v>0</v>
      </c>
      <c r="BN119" s="20">
        <f>IF(AG119&gt;0,$N119*((1+'3- Datos generales'!$B$5)^(BN$3-'3- Datos generales'!$B$4))*(AG119*((1+'3- Datos generales'!$B$11)^('5-Proyección inversiones'!BN$3-'3- Datos generales'!$B$4+'8 -Datos de referencia'!$B$25))),0)</f>
        <v>0</v>
      </c>
      <c r="BO119" s="20">
        <f>IF(AH119&gt;0,$N119*((1+'3- Datos generales'!$B$5)^(BO$3-'3- Datos generales'!$B$4))*(AH119*((1+'3- Datos generales'!$B$11)^('5-Proyección inversiones'!BO$3-'3- Datos generales'!$B$4+'8 -Datos de referencia'!$B$25))),0)</f>
        <v>0</v>
      </c>
      <c r="BP119" s="20">
        <f>IF(AI119&gt;0,$N119*((1+'3- Datos generales'!$B$5)^(BP$3-'3- Datos generales'!$B$4))*(AI119*((1+'3- Datos generales'!$B$11)^('5-Proyección inversiones'!BP$3-'3- Datos generales'!$B$4+'8 -Datos de referencia'!$B$25))),0)</f>
        <v>0</v>
      </c>
      <c r="BQ119" s="20">
        <f>IF(AJ119&gt;0,$N119*((1+'3- Datos generales'!$B$5)^(BQ$3-'3- Datos generales'!$B$4))*(AJ119*((1+'3- Datos generales'!$B$11)^('5-Proyección inversiones'!BQ$3-'3- Datos generales'!$B$4+'8 -Datos de referencia'!$B$25))),0)</f>
        <v>0</v>
      </c>
      <c r="BR119" s="155">
        <f>IF(AK119&gt;0,$N119*((1+'3- Datos generales'!$B$5)^(BR$3-'3- Datos generales'!$B$4))*(AK119*((1+'3- Datos generales'!$B$11)^('5-Proyección inversiones'!BR$3-'3- Datos generales'!$B$4+'8 -Datos de referencia'!$B$25))),0)</f>
        <v>0</v>
      </c>
      <c r="BS119" s="23">
        <f>IF(AL119&gt;0,AL119*($O119*(1+'3- Datos generales'!$B$5)^(BH$3-'3- Datos generales'!$B$4)),0)</f>
        <v>0</v>
      </c>
      <c r="BT119" s="20">
        <f>IF(AM119&gt;0,AM119*($O119*(1+'3- Datos generales'!$B$5)^(BT$3-'3- Datos generales'!$B$4)),0)</f>
        <v>0</v>
      </c>
      <c r="BU119" s="20">
        <f>IF(AN119&gt;0,AN119*($O119*(1+'3- Datos generales'!$B$5)^(BU$3-'3- Datos generales'!$B$4)),0)</f>
        <v>0</v>
      </c>
      <c r="BV119" s="20">
        <f>IF(AO119&gt;0,AO119*($O119*(1+'3- Datos generales'!$B$5)^(BV$3-'3- Datos generales'!$B$4)),0)</f>
        <v>0</v>
      </c>
      <c r="BW119" s="20">
        <f>IF(AP119&gt;0,AP119*($O119*(1+'3- Datos generales'!$B$5)^(BW$3-'3- Datos generales'!$B$4)),0)</f>
        <v>0</v>
      </c>
      <c r="BX119" s="20">
        <f>IF(AQ119&gt;0,AQ119*($O119*(1+'3- Datos generales'!$B$5)^(BX$3-'3- Datos generales'!$B$4)),0)</f>
        <v>0</v>
      </c>
      <c r="BY119" s="20">
        <f>IF(AR119&gt;0,AR119*($O119*(1+'3- Datos generales'!$B$5)^(BY$3-'3- Datos generales'!$B$4)),0)</f>
        <v>0</v>
      </c>
      <c r="BZ119" s="20">
        <f>IF(AS119&gt;0,AS119*($O119*(1+'3- Datos generales'!$B$5)^(BZ$3-'3- Datos generales'!$B$4)),0)</f>
        <v>0</v>
      </c>
      <c r="CA119" s="20">
        <f>IF(AT119&gt;0,AT119*($O119*(1+'3- Datos generales'!$B$5)^(CA$3-'3- Datos generales'!$B$4)),0)</f>
        <v>0</v>
      </c>
      <c r="CB119" s="20">
        <f>IF(AU119&gt;0,AU119*($O119*(1+'3- Datos generales'!$B$5)^(CB$3-'3- Datos generales'!$B$4)),0)</f>
        <v>0</v>
      </c>
      <c r="CC119" s="155">
        <f>IF(AV119&gt;0,AV119*($O119*(1+'3- Datos generales'!$B$5)^(CC$3-'3- Datos generales'!$B$4)),0)</f>
        <v>0</v>
      </c>
    </row>
    <row r="120" spans="1:81" x14ac:dyDescent="0.25">
      <c r="A120" s="38"/>
      <c r="B120" s="14"/>
      <c r="C120" s="14">
        <f>'4-Registro de activos'!C120</f>
        <v>0</v>
      </c>
      <c r="D120" s="14">
        <f>'4-Registro de activos'!D120</f>
        <v>0</v>
      </c>
      <c r="E120" s="14">
        <f>'4-Registro de activos'!E120</f>
        <v>0</v>
      </c>
      <c r="F120" s="14">
        <f>'4-Registro de activos'!F120</f>
        <v>0</v>
      </c>
      <c r="G120" s="14">
        <f>'4-Registro de activos'!G120</f>
        <v>0</v>
      </c>
      <c r="H120" s="26">
        <f>'4-Registro de activos'!H120</f>
        <v>0</v>
      </c>
      <c r="I120" s="15" t="str">
        <f>'4-Registro de activos'!AV120</f>
        <v>n/a</v>
      </c>
      <c r="J120" s="14" t="str">
        <f>'4-Registro de activos'!AW120</f>
        <v>Bajo Riesgo</v>
      </c>
      <c r="K120" s="14" t="str">
        <f>'4-Registro de activos'!AX120</f>
        <v>n/a</v>
      </c>
      <c r="L120" s="14" t="str">
        <f>'4-Registro de activos'!AY120</f>
        <v>n/a</v>
      </c>
      <c r="M120" s="66">
        <f>IF('4-Registro de activos'!K120="Sistema no mejorado",AVERAGE('3- Datos generales'!$D$20:$D$21),0)</f>
        <v>0</v>
      </c>
      <c r="N120" s="20" t="str">
        <f>IF('4-Registro de activos'!K120="Sistema no mejorado",0,IF('4-Registro de activos'!I120="sin dato","n/a",IF('4-Registro de activos'!I120="otro","n/a",VLOOKUP('4-Registro de activos'!I120,'3- Datos generales'!$A$23:$D$24,4,0))))</f>
        <v>n/a</v>
      </c>
      <c r="O120" s="155" t="str">
        <f>IF('4-Registro de activos'!K120="Sistema no mejorado",0,IF('4-Registro de activos'!I120="sin dato","n/a",IF('4-Registro de activos'!I120="otro","n/a",VLOOKUP('4-Registro de activos'!I120,'3- Datos generales'!$A$26:$D$27,4,0))))</f>
        <v>n/a</v>
      </c>
      <c r="P120" s="22">
        <f>IF('4-Registro de activos'!$AY120="Nueva Construccion",ROUNDUP(('4-Registro de activos'!$G120*'3- Datos generales'!$B$12*(1+'3- Datos generales'!$B$11)^(P$3-'3- Datos generales'!$B$4)),0),0)</f>
        <v>0</v>
      </c>
      <c r="Q120" s="21">
        <f>IF('4-Registro de activos'!$AY120="Nueva Construccion",IF($P120&gt;0,0,ROUNDUP(('4-Registro de activos'!$G120*'3- Datos generales'!$B$12*(1+'3- Datos generales'!$B$11)^(Q$3-'3- Datos generales'!$B$4)),0)),0)</f>
        <v>0</v>
      </c>
      <c r="R120" s="21">
        <f>IF('4-Registro de activos'!$AY120="Nueva Construccion",IF($P120&gt;0,0,ROUNDUP(('4-Registro de activos'!$G120*'3- Datos generales'!$B$12*(1+'3- Datos generales'!$B$11)^(R$3-'3- Datos generales'!$B$4)),0)),0)</f>
        <v>0</v>
      </c>
      <c r="S120" s="21">
        <f>IF('4-Registro de activos'!$AY120="Nueva Construccion",IF($P120&gt;0,0,ROUNDUP(('4-Registro de activos'!$G120*'3- Datos generales'!$B$12*(1+'3- Datos generales'!$B$11)^(S$3-'3- Datos generales'!$B$4)),0)),0)</f>
        <v>0</v>
      </c>
      <c r="T120" s="21">
        <f>IF('4-Registro de activos'!$AY120="Nueva Construccion",IF($P120&gt;0,0,ROUNDUP(('4-Registro de activos'!$G120*'3- Datos generales'!$B$12*(1+'3- Datos generales'!$B$11)^(T$3-'3- Datos generales'!$B$4)),0)),0)</f>
        <v>0</v>
      </c>
      <c r="U120" s="21">
        <f>IF('4-Registro de activos'!$AY120="Nueva Construccion",IF($P120&gt;0,0,ROUNDUP(('4-Registro de activos'!$G120*'3- Datos generales'!$B$12*(1+'3- Datos generales'!$B$11)^(U$3-'3- Datos generales'!$B$4)),0)),0)</f>
        <v>0</v>
      </c>
      <c r="V120" s="21">
        <f>IF('4-Registro de activos'!$AY120="Nueva Construccion",IF($P120&gt;0,0,ROUNDUP(('4-Registro de activos'!$G120*'3- Datos generales'!$B$12*(1+'3- Datos generales'!$B$11)^(V$3-'3- Datos generales'!$B$4)),0)),0)</f>
        <v>0</v>
      </c>
      <c r="W120" s="21">
        <f>IF('4-Registro de activos'!$AY120="Nueva Construccion",IF($P120&gt;0,0,ROUNDUP(('4-Registro de activos'!$G120*'3- Datos generales'!$B$12*(1+'3- Datos generales'!$B$11)^(W$3-'3- Datos generales'!$B$4)),0)),0)</f>
        <v>0</v>
      </c>
      <c r="X120" s="21">
        <f>IF('4-Registro de activos'!$AY120="Nueva Construccion",IF($P120&gt;0,0,ROUNDUP(('4-Registro de activos'!$G120*'3- Datos generales'!$B$12*(1+'3- Datos generales'!$B$11)^(X$3-'3- Datos generales'!$B$4)),0)),0)</f>
        <v>0</v>
      </c>
      <c r="Y120" s="21">
        <f>IF('4-Registro de activos'!$AY120="Nueva Construccion",IF($P120&gt;0,0,ROUNDUP(('4-Registro de activos'!$G120*'3- Datos generales'!$B$12*(1+'3- Datos generales'!$B$11)^(Y$3-'3- Datos generales'!$B$4)),0)),0)</f>
        <v>0</v>
      </c>
      <c r="Z120" s="159">
        <f>IF('4-Registro de activos'!$AY120="Nueva Construccion",IF($P120&gt;0,0,ROUNDUP(('4-Registro de activos'!$G120*'3- Datos generales'!$B$12*(1+'3- Datos generales'!$B$11)^(Z$3-'3- Datos generales'!$B$4)),0)),0)</f>
        <v>0</v>
      </c>
      <c r="AA120" s="22">
        <f>IF('4-Registro de activos'!$AV120&lt;=(AA$3-'3- Datos generales'!$B$4),ROUNDUP(('4-Registro de activos'!$G120*'3- Datos generales'!$B$12*(1+'3- Datos generales'!$B$11)^(AA$3-'3- Datos generales'!$B$4)),0),0)</f>
        <v>0</v>
      </c>
      <c r="AB120" s="21">
        <f>IF('4-Registro de activos'!$AV120=(AB$3-'3- Datos generales'!$B$4),ROUNDUP(('4-Registro de activos'!$G120*'3- Datos generales'!$B$12*(1+'3- Datos generales'!$B$11)^(AB$3-'3- Datos generales'!$B$4)),0),0)</f>
        <v>0</v>
      </c>
      <c r="AC120" s="21">
        <f>IF('4-Registro de activos'!$AV120=(AC$3-'3- Datos generales'!$B$4),ROUNDUP(('4-Registro de activos'!$G120*'3- Datos generales'!$B$12*(1+'3- Datos generales'!$B$11)^(AC$3-'3- Datos generales'!$B$4)),0),0)</f>
        <v>0</v>
      </c>
      <c r="AD120" s="21">
        <f>IF('4-Registro de activos'!$AV120=(AD$3-'3- Datos generales'!$B$4),ROUNDUP(('4-Registro de activos'!$G120*'3- Datos generales'!$B$12*(1+'3- Datos generales'!$B$11)^(AD$3-'3- Datos generales'!$B$4)),0),0)</f>
        <v>0</v>
      </c>
      <c r="AE120" s="21">
        <f>IF('4-Registro de activos'!$AV120=(AE$3-'3- Datos generales'!$B$4),ROUNDUP(('4-Registro de activos'!$G120*'3- Datos generales'!$B$12*(1+'3- Datos generales'!$B$11)^(AE$3-'3- Datos generales'!$B$4)),0),0)</f>
        <v>0</v>
      </c>
      <c r="AF120" s="21">
        <f>IF('4-Registro de activos'!$AV120=(AF$3-'3- Datos generales'!$B$4),ROUNDUP(('4-Registro de activos'!$G120*'3- Datos generales'!$B$12*(1+'3- Datos generales'!$B$11)^(AF$3-'3- Datos generales'!$B$4)),0),0)</f>
        <v>0</v>
      </c>
      <c r="AG120" s="21">
        <f>IF('4-Registro de activos'!$AV120=(AG$3-'3- Datos generales'!$B$4),ROUNDUP(('4-Registro de activos'!$G120*'3- Datos generales'!$B$12*(1+'3- Datos generales'!$B$11)^(AG$3-'3- Datos generales'!$B$4)),0),0)</f>
        <v>0</v>
      </c>
      <c r="AH120" s="21">
        <f>IF('4-Registro de activos'!$AV120=(AH$3-'3- Datos generales'!$B$4),ROUNDUP(('4-Registro de activos'!$G120*'3- Datos generales'!$B$12*(1+'3- Datos generales'!$B$11)^(AH$3-'3- Datos generales'!$B$4)),0),0)</f>
        <v>0</v>
      </c>
      <c r="AI120" s="21">
        <f>IF('4-Registro de activos'!$AV120=(AI$3-'3- Datos generales'!$B$4),ROUNDUP(('4-Registro de activos'!$G120*'3- Datos generales'!$B$12*(1+'3- Datos generales'!$B$11)^(AI$3-'3- Datos generales'!$B$4)),0),0)</f>
        <v>0</v>
      </c>
      <c r="AJ120" s="21">
        <f>IF('4-Registro de activos'!$AV120=(AJ$3-'3- Datos generales'!$B$4),ROUNDUP(('4-Registro de activos'!$G120*'3- Datos generales'!$B$12*(1+'3- Datos generales'!$B$11)^(AJ$3-'3- Datos generales'!$B$4)),0),0)</f>
        <v>0</v>
      </c>
      <c r="AK120" s="159">
        <f>IF('4-Registro de activos'!$AV120=(AK$3-'3- Datos generales'!$B$4),ROUNDUP(('4-Registro de activos'!$G120*'3- Datos generales'!$B$12*(1+'3- Datos generales'!$B$11)^(AK$3-'3- Datos generales'!$B$4)),0),0)</f>
        <v>0</v>
      </c>
      <c r="AL120" s="22">
        <f>IF('4-Registro de activos'!$AV120&lt;=(AL$3-'3- Datos generales'!$B$4),ROUNDUP((('4-Registro de activos'!$H120*'3- Datos generales'!$B$12)*((1+'3- Datos generales'!$B$11)^(AL$3-'3- Datos generales'!$B$4+'8 -Datos de referencia'!$B$25))),0),0)</f>
        <v>0</v>
      </c>
      <c r="AM120" s="21">
        <f>IF('4-Registro de activos'!$AV120=(AM$3-'3- Datos generales'!$B$4),ROUNDUP((('4-Registro de activos'!$H120*'3- Datos generales'!$B$12)*((1+'3- Datos generales'!$B$11)^(AM$3-'3- Datos generales'!$B$4+'8 -Datos de referencia'!$B$25))),0),0)</f>
        <v>0</v>
      </c>
      <c r="AN120" s="21">
        <f>IF('4-Registro de activos'!$AV120=(AN$3-'3- Datos generales'!$B$4),ROUNDUP((('4-Registro de activos'!$H120*'3- Datos generales'!$B$12)*((1+'3- Datos generales'!$B$11)^(AN$3-'3- Datos generales'!$B$4+'8 -Datos de referencia'!$B$25))),0),0)</f>
        <v>0</v>
      </c>
      <c r="AO120" s="21">
        <f>IF('4-Registro de activos'!$AV120=(AO$3-'3- Datos generales'!$B$4),ROUNDUP((('4-Registro de activos'!$H120*'3- Datos generales'!$B$12)*((1+'3- Datos generales'!$B$11)^(AO$3-'3- Datos generales'!$B$4+'8 -Datos de referencia'!$B$25))),0),0)</f>
        <v>0</v>
      </c>
      <c r="AP120" s="21">
        <f>IF('4-Registro de activos'!$AV120=(AP$3-'3- Datos generales'!$B$4),ROUNDUP((('4-Registro de activos'!$H120*'3- Datos generales'!$B$12)*((1+'3- Datos generales'!$B$11)^(AP$3-'3- Datos generales'!$B$4+'8 -Datos de referencia'!$B$25))),0),0)</f>
        <v>0</v>
      </c>
      <c r="AQ120" s="21">
        <f>IF('4-Registro de activos'!$AV120=(AQ$3-'3- Datos generales'!$B$4),ROUNDUP((('4-Registro de activos'!$H120*'3- Datos generales'!$B$12)*((1+'3- Datos generales'!$B$11)^(AQ$3-'3- Datos generales'!$B$4+'8 -Datos de referencia'!$B$25))),0),0)</f>
        <v>0</v>
      </c>
      <c r="AR120" s="21">
        <f>IF('4-Registro de activos'!$AV120=(AR$3-'3- Datos generales'!$B$4),ROUNDUP((('4-Registro de activos'!$H120*'3- Datos generales'!$B$12)*((1+'3- Datos generales'!$B$11)^(AR$3-'3- Datos generales'!$B$4+'8 -Datos de referencia'!$B$25))),0),0)</f>
        <v>0</v>
      </c>
      <c r="AS120" s="21">
        <f>IF('4-Registro de activos'!$AV120=(AS$3-'3- Datos generales'!$B$4),ROUNDUP((('4-Registro de activos'!$H120*'3- Datos generales'!$B$12)*((1+'3- Datos generales'!$B$11)^(AS$3-'3- Datos generales'!$B$4+'8 -Datos de referencia'!$B$25))),0),0)</f>
        <v>0</v>
      </c>
      <c r="AT120" s="21">
        <f>IF('4-Registro de activos'!$AV120=(AT$3-'3- Datos generales'!$B$4),ROUNDUP((('4-Registro de activos'!$H120*'3- Datos generales'!$B$12)*((1+'3- Datos generales'!$B$11)^(AT$3-'3- Datos generales'!$B$4+'8 -Datos de referencia'!$B$25))),0),0)</f>
        <v>0</v>
      </c>
      <c r="AU120" s="21">
        <f>IF('4-Registro de activos'!$AV120=(AU$3-'3- Datos generales'!$B$4),ROUNDUP((('4-Registro de activos'!$H120*'3- Datos generales'!$B$12)*((1+'3- Datos generales'!$B$11)^(AU$3-'3- Datos generales'!$B$4+'8 -Datos de referencia'!$B$25))),0),0)</f>
        <v>0</v>
      </c>
      <c r="AV120" s="159">
        <f>IF('4-Registro de activos'!$AV120=(AV$3-'3- Datos generales'!$B$4),ROUNDUP((('4-Registro de activos'!$H120*'3- Datos generales'!$B$12)*((1+'3- Datos generales'!$B$11)^(AV$3-'3- Datos generales'!$B$4+'8 -Datos de referencia'!$B$25))),0),0)</f>
        <v>0</v>
      </c>
      <c r="AW120" s="23">
        <f>IF(P120&gt;0,($M120*(1+'3- Datos generales'!$B$5)^('5-Proyección inversiones'!AW$3-'3- Datos generales'!$B$4))*(P120*((1+'3- Datos generales'!$B$11)^(AW$3-'3- Datos generales'!$B$4+'8 -Datos de referencia'!$B$25))),0)</f>
        <v>0</v>
      </c>
      <c r="AX120" s="20">
        <f>IF(Q120&gt;0,($M120*(1+'3- Datos generales'!$B$5)^(AX$3-'3- Datos generales'!$B$4))*(Q120*((1+'3- Datos generales'!$B$11)^('5-Proyección inversiones'!AX$3-'3- Datos generales'!$B$4+'8 -Datos de referencia'!$B$25))),0)</f>
        <v>0</v>
      </c>
      <c r="AY120" s="20">
        <f>IF(R120&gt;0,($M120*(1+'3- Datos generales'!$B$5)^(AY$3-'3- Datos generales'!$B$4))*(R120*((1+'3- Datos generales'!$B$11)^('5-Proyección inversiones'!AY$3-'3- Datos generales'!$B$4+'8 -Datos de referencia'!$B$25))),0)</f>
        <v>0</v>
      </c>
      <c r="AZ120" s="20">
        <f>IF(S120&gt;0,($M120*(1+'3- Datos generales'!$B$5)^(AZ$3-'3- Datos generales'!$B$4))*(S120*((1+'3- Datos generales'!$B$11)^('5-Proyección inversiones'!AZ$3-'3- Datos generales'!$B$4+'8 -Datos de referencia'!$B$25))),0)</f>
        <v>0</v>
      </c>
      <c r="BA120" s="20">
        <f>IF(T120&gt;0,($M120*(1+'3- Datos generales'!$B$5)^(BA$3-'3- Datos generales'!$B$4))*(T120*((1+'3- Datos generales'!$B$11)^('5-Proyección inversiones'!BA$3-'3- Datos generales'!$B$4+'8 -Datos de referencia'!$B$25))),0)</f>
        <v>0</v>
      </c>
      <c r="BB120" s="20">
        <f>IF(U120&gt;0,($M120*(1+'3- Datos generales'!$B$5)^(BB$3-'3- Datos generales'!$B$4))*(U120*((1+'3- Datos generales'!$B$11)^('5-Proyección inversiones'!BB$3-'3- Datos generales'!$B$4+'8 -Datos de referencia'!$B$25))),0)</f>
        <v>0</v>
      </c>
      <c r="BC120" s="20">
        <f>IF(V120&gt;0,($M120*(1+'3- Datos generales'!$B$5)^(BC$3-'3- Datos generales'!$B$4))*(V120*((1+'3- Datos generales'!$B$11)^('5-Proyección inversiones'!BC$3-'3- Datos generales'!$B$4+'8 -Datos de referencia'!$B$25))),0)</f>
        <v>0</v>
      </c>
      <c r="BD120" s="20">
        <f>IF(W120&gt;0,($M120*(1+'3- Datos generales'!$B$5)^(BD$3-'3- Datos generales'!$B$4))*(W120*((1+'3- Datos generales'!$B$11)^('5-Proyección inversiones'!BD$3-'3- Datos generales'!$B$4+'8 -Datos de referencia'!$B$25))),0)</f>
        <v>0</v>
      </c>
      <c r="BE120" s="20">
        <f>IF(X120&gt;0,($M120*(1+'3- Datos generales'!$B$5)^(BE$3-'3- Datos generales'!$B$4))*(X120*((1+'3- Datos generales'!$B$11)^('5-Proyección inversiones'!BE$3-'3- Datos generales'!$B$4+'8 -Datos de referencia'!$B$25))),0)</f>
        <v>0</v>
      </c>
      <c r="BF120" s="20">
        <f>IF(Y120&gt;0,($M120*(1+'3- Datos generales'!$B$5)^(BF$3-'3- Datos generales'!$B$4))*(Y120*((1+'3- Datos generales'!$B$11)^('5-Proyección inversiones'!BF$3-'3- Datos generales'!$B$4+'8 -Datos de referencia'!$B$25))),0)</f>
        <v>0</v>
      </c>
      <c r="BG120" s="155">
        <f>IF(Z120&gt;0,($M120*(1+'3- Datos generales'!$B$5)^(BG$3-'3- Datos generales'!$B$4))*(Z120*((1+'3- Datos generales'!$B$11)^('5-Proyección inversiones'!BG$3-'3- Datos generales'!$B$4+'8 -Datos de referencia'!$B$25))),0)</f>
        <v>0</v>
      </c>
      <c r="BH120" s="23">
        <f>IF(AA120&gt;0,($N120*(1+'3- Datos generales'!$B$5)^(BH$3-'3- Datos generales'!$B$4))*(AA120*((1+'3- Datos generales'!$B$11)^('5-Proyección inversiones'!BH$3-'3- Datos generales'!$B$4+'8 -Datos de referencia'!$B$25))),0)</f>
        <v>0</v>
      </c>
      <c r="BI120" s="20">
        <f>IF(AB120&gt;0,$N120*((1+'3- Datos generales'!$B$5)^(BI$3-'3- Datos generales'!$B$4))*(AB120*((1+'3- Datos generales'!$B$11)^('5-Proyección inversiones'!BI$3-'3- Datos generales'!$B$4+'8 -Datos de referencia'!$B$25))),0)</f>
        <v>0</v>
      </c>
      <c r="BJ120" s="20">
        <f>IF(AC120&gt;0,$N120*((1+'3- Datos generales'!$B$5)^(BJ$3-'3- Datos generales'!$B$4))*(AC120*((1+'3- Datos generales'!$B$11)^('5-Proyección inversiones'!BJ$3-'3- Datos generales'!$B$4+'8 -Datos de referencia'!$B$25))),0)</f>
        <v>0</v>
      </c>
      <c r="BK120" s="20">
        <f>IF(AD120&gt;0,$N120*((1+'3- Datos generales'!$B$5)^(BK$3-'3- Datos generales'!$B$4))*(AD120*((1+'3- Datos generales'!$B$11)^('5-Proyección inversiones'!BK$3-'3- Datos generales'!$B$4+'8 -Datos de referencia'!$B$25))),0)</f>
        <v>0</v>
      </c>
      <c r="BL120" s="20">
        <f>IF(AE120&gt;0,$N120*((1+'3- Datos generales'!$B$5)^(BL$3-'3- Datos generales'!$B$4))*(AE120*((1+'3- Datos generales'!$B$11)^('5-Proyección inversiones'!BL$3-'3- Datos generales'!$B$4+'8 -Datos de referencia'!$B$25))),0)</f>
        <v>0</v>
      </c>
      <c r="BM120" s="20">
        <f>IF(AF120&gt;0,$N120*((1+'3- Datos generales'!$B$5)^(BM$3-'3- Datos generales'!$B$4))*(AF120*((1+'3- Datos generales'!$B$11)^('5-Proyección inversiones'!BM$3-'3- Datos generales'!$B$4+'8 -Datos de referencia'!$B$25))),0)</f>
        <v>0</v>
      </c>
      <c r="BN120" s="20">
        <f>IF(AG120&gt;0,$N120*((1+'3- Datos generales'!$B$5)^(BN$3-'3- Datos generales'!$B$4))*(AG120*((1+'3- Datos generales'!$B$11)^('5-Proyección inversiones'!BN$3-'3- Datos generales'!$B$4+'8 -Datos de referencia'!$B$25))),0)</f>
        <v>0</v>
      </c>
      <c r="BO120" s="20">
        <f>IF(AH120&gt;0,$N120*((1+'3- Datos generales'!$B$5)^(BO$3-'3- Datos generales'!$B$4))*(AH120*((1+'3- Datos generales'!$B$11)^('5-Proyección inversiones'!BO$3-'3- Datos generales'!$B$4+'8 -Datos de referencia'!$B$25))),0)</f>
        <v>0</v>
      </c>
      <c r="BP120" s="20">
        <f>IF(AI120&gt;0,$N120*((1+'3- Datos generales'!$B$5)^(BP$3-'3- Datos generales'!$B$4))*(AI120*((1+'3- Datos generales'!$B$11)^('5-Proyección inversiones'!BP$3-'3- Datos generales'!$B$4+'8 -Datos de referencia'!$B$25))),0)</f>
        <v>0</v>
      </c>
      <c r="BQ120" s="20">
        <f>IF(AJ120&gt;0,$N120*((1+'3- Datos generales'!$B$5)^(BQ$3-'3- Datos generales'!$B$4))*(AJ120*((1+'3- Datos generales'!$B$11)^('5-Proyección inversiones'!BQ$3-'3- Datos generales'!$B$4+'8 -Datos de referencia'!$B$25))),0)</f>
        <v>0</v>
      </c>
      <c r="BR120" s="155">
        <f>IF(AK120&gt;0,$N120*((1+'3- Datos generales'!$B$5)^(BR$3-'3- Datos generales'!$B$4))*(AK120*((1+'3- Datos generales'!$B$11)^('5-Proyección inversiones'!BR$3-'3- Datos generales'!$B$4+'8 -Datos de referencia'!$B$25))),0)</f>
        <v>0</v>
      </c>
      <c r="BS120" s="23">
        <f>IF(AL120&gt;0,AL120*($O120*(1+'3- Datos generales'!$B$5)^(BH$3-'3- Datos generales'!$B$4)),0)</f>
        <v>0</v>
      </c>
      <c r="BT120" s="20">
        <f>IF(AM120&gt;0,AM120*($O120*(1+'3- Datos generales'!$B$5)^(BT$3-'3- Datos generales'!$B$4)),0)</f>
        <v>0</v>
      </c>
      <c r="BU120" s="20">
        <f>IF(AN120&gt;0,AN120*($O120*(1+'3- Datos generales'!$B$5)^(BU$3-'3- Datos generales'!$B$4)),0)</f>
        <v>0</v>
      </c>
      <c r="BV120" s="20">
        <f>IF(AO120&gt;0,AO120*($O120*(1+'3- Datos generales'!$B$5)^(BV$3-'3- Datos generales'!$B$4)),0)</f>
        <v>0</v>
      </c>
      <c r="BW120" s="20">
        <f>IF(AP120&gt;0,AP120*($O120*(1+'3- Datos generales'!$B$5)^(BW$3-'3- Datos generales'!$B$4)),0)</f>
        <v>0</v>
      </c>
      <c r="BX120" s="20">
        <f>IF(AQ120&gt;0,AQ120*($O120*(1+'3- Datos generales'!$B$5)^(BX$3-'3- Datos generales'!$B$4)),0)</f>
        <v>0</v>
      </c>
      <c r="BY120" s="20">
        <f>IF(AR120&gt;0,AR120*($O120*(1+'3- Datos generales'!$B$5)^(BY$3-'3- Datos generales'!$B$4)),0)</f>
        <v>0</v>
      </c>
      <c r="BZ120" s="20">
        <f>IF(AS120&gt;0,AS120*($O120*(1+'3- Datos generales'!$B$5)^(BZ$3-'3- Datos generales'!$B$4)),0)</f>
        <v>0</v>
      </c>
      <c r="CA120" s="20">
        <f>IF(AT120&gt;0,AT120*($O120*(1+'3- Datos generales'!$B$5)^(CA$3-'3- Datos generales'!$B$4)),0)</f>
        <v>0</v>
      </c>
      <c r="CB120" s="20">
        <f>IF(AU120&gt;0,AU120*($O120*(1+'3- Datos generales'!$B$5)^(CB$3-'3- Datos generales'!$B$4)),0)</f>
        <v>0</v>
      </c>
      <c r="CC120" s="155">
        <f>IF(AV120&gt;0,AV120*($O120*(1+'3- Datos generales'!$B$5)^(CC$3-'3- Datos generales'!$B$4)),0)</f>
        <v>0</v>
      </c>
    </row>
    <row r="121" spans="1:81" x14ac:dyDescent="0.25">
      <c r="A121" s="38"/>
      <c r="B121" s="14"/>
      <c r="C121" s="14">
        <f>'4-Registro de activos'!C121</f>
        <v>0</v>
      </c>
      <c r="D121" s="14">
        <f>'4-Registro de activos'!D121</f>
        <v>0</v>
      </c>
      <c r="E121" s="14">
        <f>'4-Registro de activos'!E121</f>
        <v>0</v>
      </c>
      <c r="F121" s="14">
        <f>'4-Registro de activos'!F121</f>
        <v>0</v>
      </c>
      <c r="G121" s="14">
        <f>'4-Registro de activos'!G121</f>
        <v>0</v>
      </c>
      <c r="H121" s="26">
        <f>'4-Registro de activos'!H121</f>
        <v>0</v>
      </c>
      <c r="I121" s="15" t="str">
        <f>'4-Registro de activos'!AV121</f>
        <v>n/a</v>
      </c>
      <c r="J121" s="14" t="str">
        <f>'4-Registro de activos'!AW121</f>
        <v>Bajo Riesgo</v>
      </c>
      <c r="K121" s="14" t="str">
        <f>'4-Registro de activos'!AX121</f>
        <v>n/a</v>
      </c>
      <c r="L121" s="14" t="str">
        <f>'4-Registro de activos'!AY121</f>
        <v>n/a</v>
      </c>
      <c r="M121" s="66">
        <f>IF('4-Registro de activos'!K121="Sistema no mejorado",AVERAGE('3- Datos generales'!$D$20:$D$21),0)</f>
        <v>0</v>
      </c>
      <c r="N121" s="20" t="str">
        <f>IF('4-Registro de activos'!K121="Sistema no mejorado",0,IF('4-Registro de activos'!I121="sin dato","n/a",IF('4-Registro de activos'!I121="otro","n/a",VLOOKUP('4-Registro de activos'!I121,'3- Datos generales'!$A$23:$D$24,4,0))))</f>
        <v>n/a</v>
      </c>
      <c r="O121" s="155" t="str">
        <f>IF('4-Registro de activos'!K121="Sistema no mejorado",0,IF('4-Registro de activos'!I121="sin dato","n/a",IF('4-Registro de activos'!I121="otro","n/a",VLOOKUP('4-Registro de activos'!I121,'3- Datos generales'!$A$26:$D$27,4,0))))</f>
        <v>n/a</v>
      </c>
      <c r="P121" s="22">
        <f>IF('4-Registro de activos'!$AY121="Nueva Construccion",ROUNDUP(('4-Registro de activos'!$G121*'3- Datos generales'!$B$12*(1+'3- Datos generales'!$B$11)^(P$3-'3- Datos generales'!$B$4)),0),0)</f>
        <v>0</v>
      </c>
      <c r="Q121" s="21">
        <f>IF('4-Registro de activos'!$AY121="Nueva Construccion",IF($P121&gt;0,0,ROUNDUP(('4-Registro de activos'!$G121*'3- Datos generales'!$B$12*(1+'3- Datos generales'!$B$11)^(Q$3-'3- Datos generales'!$B$4)),0)),0)</f>
        <v>0</v>
      </c>
      <c r="R121" s="21">
        <f>IF('4-Registro de activos'!$AY121="Nueva Construccion",IF($P121&gt;0,0,ROUNDUP(('4-Registro de activos'!$G121*'3- Datos generales'!$B$12*(1+'3- Datos generales'!$B$11)^(R$3-'3- Datos generales'!$B$4)),0)),0)</f>
        <v>0</v>
      </c>
      <c r="S121" s="21">
        <f>IF('4-Registro de activos'!$AY121="Nueva Construccion",IF($P121&gt;0,0,ROUNDUP(('4-Registro de activos'!$G121*'3- Datos generales'!$B$12*(1+'3- Datos generales'!$B$11)^(S$3-'3- Datos generales'!$B$4)),0)),0)</f>
        <v>0</v>
      </c>
      <c r="T121" s="21">
        <f>IF('4-Registro de activos'!$AY121="Nueva Construccion",IF($P121&gt;0,0,ROUNDUP(('4-Registro de activos'!$G121*'3- Datos generales'!$B$12*(1+'3- Datos generales'!$B$11)^(T$3-'3- Datos generales'!$B$4)),0)),0)</f>
        <v>0</v>
      </c>
      <c r="U121" s="21">
        <f>IF('4-Registro de activos'!$AY121="Nueva Construccion",IF($P121&gt;0,0,ROUNDUP(('4-Registro de activos'!$G121*'3- Datos generales'!$B$12*(1+'3- Datos generales'!$B$11)^(U$3-'3- Datos generales'!$B$4)),0)),0)</f>
        <v>0</v>
      </c>
      <c r="V121" s="21">
        <f>IF('4-Registro de activos'!$AY121="Nueva Construccion",IF($P121&gt;0,0,ROUNDUP(('4-Registro de activos'!$G121*'3- Datos generales'!$B$12*(1+'3- Datos generales'!$B$11)^(V$3-'3- Datos generales'!$B$4)),0)),0)</f>
        <v>0</v>
      </c>
      <c r="W121" s="21">
        <f>IF('4-Registro de activos'!$AY121="Nueva Construccion",IF($P121&gt;0,0,ROUNDUP(('4-Registro de activos'!$G121*'3- Datos generales'!$B$12*(1+'3- Datos generales'!$B$11)^(W$3-'3- Datos generales'!$B$4)),0)),0)</f>
        <v>0</v>
      </c>
      <c r="X121" s="21">
        <f>IF('4-Registro de activos'!$AY121="Nueva Construccion",IF($P121&gt;0,0,ROUNDUP(('4-Registro de activos'!$G121*'3- Datos generales'!$B$12*(1+'3- Datos generales'!$B$11)^(X$3-'3- Datos generales'!$B$4)),0)),0)</f>
        <v>0</v>
      </c>
      <c r="Y121" s="21">
        <f>IF('4-Registro de activos'!$AY121="Nueva Construccion",IF($P121&gt;0,0,ROUNDUP(('4-Registro de activos'!$G121*'3- Datos generales'!$B$12*(1+'3- Datos generales'!$B$11)^(Y$3-'3- Datos generales'!$B$4)),0)),0)</f>
        <v>0</v>
      </c>
      <c r="Z121" s="159">
        <f>IF('4-Registro de activos'!$AY121="Nueva Construccion",IF($P121&gt;0,0,ROUNDUP(('4-Registro de activos'!$G121*'3- Datos generales'!$B$12*(1+'3- Datos generales'!$B$11)^(Z$3-'3- Datos generales'!$B$4)),0)),0)</f>
        <v>0</v>
      </c>
      <c r="AA121" s="22">
        <f>IF('4-Registro de activos'!$AV121&lt;=(AA$3-'3- Datos generales'!$B$4),ROUNDUP(('4-Registro de activos'!$G121*'3- Datos generales'!$B$12*(1+'3- Datos generales'!$B$11)^(AA$3-'3- Datos generales'!$B$4)),0),0)</f>
        <v>0</v>
      </c>
      <c r="AB121" s="21">
        <f>IF('4-Registro de activos'!$AV121=(AB$3-'3- Datos generales'!$B$4),ROUNDUP(('4-Registro de activos'!$G121*'3- Datos generales'!$B$12*(1+'3- Datos generales'!$B$11)^(AB$3-'3- Datos generales'!$B$4)),0),0)</f>
        <v>0</v>
      </c>
      <c r="AC121" s="21">
        <f>IF('4-Registro de activos'!$AV121=(AC$3-'3- Datos generales'!$B$4),ROUNDUP(('4-Registro de activos'!$G121*'3- Datos generales'!$B$12*(1+'3- Datos generales'!$B$11)^(AC$3-'3- Datos generales'!$B$4)),0),0)</f>
        <v>0</v>
      </c>
      <c r="AD121" s="21">
        <f>IF('4-Registro de activos'!$AV121=(AD$3-'3- Datos generales'!$B$4),ROUNDUP(('4-Registro de activos'!$G121*'3- Datos generales'!$B$12*(1+'3- Datos generales'!$B$11)^(AD$3-'3- Datos generales'!$B$4)),0),0)</f>
        <v>0</v>
      </c>
      <c r="AE121" s="21">
        <f>IF('4-Registro de activos'!$AV121=(AE$3-'3- Datos generales'!$B$4),ROUNDUP(('4-Registro de activos'!$G121*'3- Datos generales'!$B$12*(1+'3- Datos generales'!$B$11)^(AE$3-'3- Datos generales'!$B$4)),0),0)</f>
        <v>0</v>
      </c>
      <c r="AF121" s="21">
        <f>IF('4-Registro de activos'!$AV121=(AF$3-'3- Datos generales'!$B$4),ROUNDUP(('4-Registro de activos'!$G121*'3- Datos generales'!$B$12*(1+'3- Datos generales'!$B$11)^(AF$3-'3- Datos generales'!$B$4)),0),0)</f>
        <v>0</v>
      </c>
      <c r="AG121" s="21">
        <f>IF('4-Registro de activos'!$AV121=(AG$3-'3- Datos generales'!$B$4),ROUNDUP(('4-Registro de activos'!$G121*'3- Datos generales'!$B$12*(1+'3- Datos generales'!$B$11)^(AG$3-'3- Datos generales'!$B$4)),0),0)</f>
        <v>0</v>
      </c>
      <c r="AH121" s="21">
        <f>IF('4-Registro de activos'!$AV121=(AH$3-'3- Datos generales'!$B$4),ROUNDUP(('4-Registro de activos'!$G121*'3- Datos generales'!$B$12*(1+'3- Datos generales'!$B$11)^(AH$3-'3- Datos generales'!$B$4)),0),0)</f>
        <v>0</v>
      </c>
      <c r="AI121" s="21">
        <f>IF('4-Registro de activos'!$AV121=(AI$3-'3- Datos generales'!$B$4),ROUNDUP(('4-Registro de activos'!$G121*'3- Datos generales'!$B$12*(1+'3- Datos generales'!$B$11)^(AI$3-'3- Datos generales'!$B$4)),0),0)</f>
        <v>0</v>
      </c>
      <c r="AJ121" s="21">
        <f>IF('4-Registro de activos'!$AV121=(AJ$3-'3- Datos generales'!$B$4),ROUNDUP(('4-Registro de activos'!$G121*'3- Datos generales'!$B$12*(1+'3- Datos generales'!$B$11)^(AJ$3-'3- Datos generales'!$B$4)),0),0)</f>
        <v>0</v>
      </c>
      <c r="AK121" s="159">
        <f>IF('4-Registro de activos'!$AV121=(AK$3-'3- Datos generales'!$B$4),ROUNDUP(('4-Registro de activos'!$G121*'3- Datos generales'!$B$12*(1+'3- Datos generales'!$B$11)^(AK$3-'3- Datos generales'!$B$4)),0),0)</f>
        <v>0</v>
      </c>
      <c r="AL121" s="22">
        <f>IF('4-Registro de activos'!$AV121&lt;=(AL$3-'3- Datos generales'!$B$4),ROUNDUP((('4-Registro de activos'!$H121*'3- Datos generales'!$B$12)*((1+'3- Datos generales'!$B$11)^(AL$3-'3- Datos generales'!$B$4+'8 -Datos de referencia'!$B$25))),0),0)</f>
        <v>0</v>
      </c>
      <c r="AM121" s="21">
        <f>IF('4-Registro de activos'!$AV121=(AM$3-'3- Datos generales'!$B$4),ROUNDUP((('4-Registro de activos'!$H121*'3- Datos generales'!$B$12)*((1+'3- Datos generales'!$B$11)^(AM$3-'3- Datos generales'!$B$4+'8 -Datos de referencia'!$B$25))),0),0)</f>
        <v>0</v>
      </c>
      <c r="AN121" s="21">
        <f>IF('4-Registro de activos'!$AV121=(AN$3-'3- Datos generales'!$B$4),ROUNDUP((('4-Registro de activos'!$H121*'3- Datos generales'!$B$12)*((1+'3- Datos generales'!$B$11)^(AN$3-'3- Datos generales'!$B$4+'8 -Datos de referencia'!$B$25))),0),0)</f>
        <v>0</v>
      </c>
      <c r="AO121" s="21">
        <f>IF('4-Registro de activos'!$AV121=(AO$3-'3- Datos generales'!$B$4),ROUNDUP((('4-Registro de activos'!$H121*'3- Datos generales'!$B$12)*((1+'3- Datos generales'!$B$11)^(AO$3-'3- Datos generales'!$B$4+'8 -Datos de referencia'!$B$25))),0),0)</f>
        <v>0</v>
      </c>
      <c r="AP121" s="21">
        <f>IF('4-Registro de activos'!$AV121=(AP$3-'3- Datos generales'!$B$4),ROUNDUP((('4-Registro de activos'!$H121*'3- Datos generales'!$B$12)*((1+'3- Datos generales'!$B$11)^(AP$3-'3- Datos generales'!$B$4+'8 -Datos de referencia'!$B$25))),0),0)</f>
        <v>0</v>
      </c>
      <c r="AQ121" s="21">
        <f>IF('4-Registro de activos'!$AV121=(AQ$3-'3- Datos generales'!$B$4),ROUNDUP((('4-Registro de activos'!$H121*'3- Datos generales'!$B$12)*((1+'3- Datos generales'!$B$11)^(AQ$3-'3- Datos generales'!$B$4+'8 -Datos de referencia'!$B$25))),0),0)</f>
        <v>0</v>
      </c>
      <c r="AR121" s="21">
        <f>IF('4-Registro de activos'!$AV121=(AR$3-'3- Datos generales'!$B$4),ROUNDUP((('4-Registro de activos'!$H121*'3- Datos generales'!$B$12)*((1+'3- Datos generales'!$B$11)^(AR$3-'3- Datos generales'!$B$4+'8 -Datos de referencia'!$B$25))),0),0)</f>
        <v>0</v>
      </c>
      <c r="AS121" s="21">
        <f>IF('4-Registro de activos'!$AV121=(AS$3-'3- Datos generales'!$B$4),ROUNDUP((('4-Registro de activos'!$H121*'3- Datos generales'!$B$12)*((1+'3- Datos generales'!$B$11)^(AS$3-'3- Datos generales'!$B$4+'8 -Datos de referencia'!$B$25))),0),0)</f>
        <v>0</v>
      </c>
      <c r="AT121" s="21">
        <f>IF('4-Registro de activos'!$AV121=(AT$3-'3- Datos generales'!$B$4),ROUNDUP((('4-Registro de activos'!$H121*'3- Datos generales'!$B$12)*((1+'3- Datos generales'!$B$11)^(AT$3-'3- Datos generales'!$B$4+'8 -Datos de referencia'!$B$25))),0),0)</f>
        <v>0</v>
      </c>
      <c r="AU121" s="21">
        <f>IF('4-Registro de activos'!$AV121=(AU$3-'3- Datos generales'!$B$4),ROUNDUP((('4-Registro de activos'!$H121*'3- Datos generales'!$B$12)*((1+'3- Datos generales'!$B$11)^(AU$3-'3- Datos generales'!$B$4+'8 -Datos de referencia'!$B$25))),0),0)</f>
        <v>0</v>
      </c>
      <c r="AV121" s="159">
        <f>IF('4-Registro de activos'!$AV121=(AV$3-'3- Datos generales'!$B$4),ROUNDUP((('4-Registro de activos'!$H121*'3- Datos generales'!$B$12)*((1+'3- Datos generales'!$B$11)^(AV$3-'3- Datos generales'!$B$4+'8 -Datos de referencia'!$B$25))),0),0)</f>
        <v>0</v>
      </c>
      <c r="AW121" s="23">
        <f>IF(P121&gt;0,($M121*(1+'3- Datos generales'!$B$5)^('5-Proyección inversiones'!AW$3-'3- Datos generales'!$B$4))*(P121*((1+'3- Datos generales'!$B$11)^(AW$3-'3- Datos generales'!$B$4+'8 -Datos de referencia'!$B$25))),0)</f>
        <v>0</v>
      </c>
      <c r="AX121" s="20">
        <f>IF(Q121&gt;0,($M121*(1+'3- Datos generales'!$B$5)^(AX$3-'3- Datos generales'!$B$4))*(Q121*((1+'3- Datos generales'!$B$11)^('5-Proyección inversiones'!AX$3-'3- Datos generales'!$B$4+'8 -Datos de referencia'!$B$25))),0)</f>
        <v>0</v>
      </c>
      <c r="AY121" s="20">
        <f>IF(R121&gt;0,($M121*(1+'3- Datos generales'!$B$5)^(AY$3-'3- Datos generales'!$B$4))*(R121*((1+'3- Datos generales'!$B$11)^('5-Proyección inversiones'!AY$3-'3- Datos generales'!$B$4+'8 -Datos de referencia'!$B$25))),0)</f>
        <v>0</v>
      </c>
      <c r="AZ121" s="20">
        <f>IF(S121&gt;0,($M121*(1+'3- Datos generales'!$B$5)^(AZ$3-'3- Datos generales'!$B$4))*(S121*((1+'3- Datos generales'!$B$11)^('5-Proyección inversiones'!AZ$3-'3- Datos generales'!$B$4+'8 -Datos de referencia'!$B$25))),0)</f>
        <v>0</v>
      </c>
      <c r="BA121" s="20">
        <f>IF(T121&gt;0,($M121*(1+'3- Datos generales'!$B$5)^(BA$3-'3- Datos generales'!$B$4))*(T121*((1+'3- Datos generales'!$B$11)^('5-Proyección inversiones'!BA$3-'3- Datos generales'!$B$4+'8 -Datos de referencia'!$B$25))),0)</f>
        <v>0</v>
      </c>
      <c r="BB121" s="20">
        <f>IF(U121&gt;0,($M121*(1+'3- Datos generales'!$B$5)^(BB$3-'3- Datos generales'!$B$4))*(U121*((1+'3- Datos generales'!$B$11)^('5-Proyección inversiones'!BB$3-'3- Datos generales'!$B$4+'8 -Datos de referencia'!$B$25))),0)</f>
        <v>0</v>
      </c>
      <c r="BC121" s="20">
        <f>IF(V121&gt;0,($M121*(1+'3- Datos generales'!$B$5)^(BC$3-'3- Datos generales'!$B$4))*(V121*((1+'3- Datos generales'!$B$11)^('5-Proyección inversiones'!BC$3-'3- Datos generales'!$B$4+'8 -Datos de referencia'!$B$25))),0)</f>
        <v>0</v>
      </c>
      <c r="BD121" s="20">
        <f>IF(W121&gt;0,($M121*(1+'3- Datos generales'!$B$5)^(BD$3-'3- Datos generales'!$B$4))*(W121*((1+'3- Datos generales'!$B$11)^('5-Proyección inversiones'!BD$3-'3- Datos generales'!$B$4+'8 -Datos de referencia'!$B$25))),0)</f>
        <v>0</v>
      </c>
      <c r="BE121" s="20">
        <f>IF(X121&gt;0,($M121*(1+'3- Datos generales'!$B$5)^(BE$3-'3- Datos generales'!$B$4))*(X121*((1+'3- Datos generales'!$B$11)^('5-Proyección inversiones'!BE$3-'3- Datos generales'!$B$4+'8 -Datos de referencia'!$B$25))),0)</f>
        <v>0</v>
      </c>
      <c r="BF121" s="20">
        <f>IF(Y121&gt;0,($M121*(1+'3- Datos generales'!$B$5)^(BF$3-'3- Datos generales'!$B$4))*(Y121*((1+'3- Datos generales'!$B$11)^('5-Proyección inversiones'!BF$3-'3- Datos generales'!$B$4+'8 -Datos de referencia'!$B$25))),0)</f>
        <v>0</v>
      </c>
      <c r="BG121" s="155">
        <f>IF(Z121&gt;0,($M121*(1+'3- Datos generales'!$B$5)^(BG$3-'3- Datos generales'!$B$4))*(Z121*((1+'3- Datos generales'!$B$11)^('5-Proyección inversiones'!BG$3-'3- Datos generales'!$B$4+'8 -Datos de referencia'!$B$25))),0)</f>
        <v>0</v>
      </c>
      <c r="BH121" s="23">
        <f>IF(AA121&gt;0,($N121*(1+'3- Datos generales'!$B$5)^(BH$3-'3- Datos generales'!$B$4))*(AA121*((1+'3- Datos generales'!$B$11)^('5-Proyección inversiones'!BH$3-'3- Datos generales'!$B$4+'8 -Datos de referencia'!$B$25))),0)</f>
        <v>0</v>
      </c>
      <c r="BI121" s="20">
        <f>IF(AB121&gt;0,$N121*((1+'3- Datos generales'!$B$5)^(BI$3-'3- Datos generales'!$B$4))*(AB121*((1+'3- Datos generales'!$B$11)^('5-Proyección inversiones'!BI$3-'3- Datos generales'!$B$4+'8 -Datos de referencia'!$B$25))),0)</f>
        <v>0</v>
      </c>
      <c r="BJ121" s="20">
        <f>IF(AC121&gt;0,$N121*((1+'3- Datos generales'!$B$5)^(BJ$3-'3- Datos generales'!$B$4))*(AC121*((1+'3- Datos generales'!$B$11)^('5-Proyección inversiones'!BJ$3-'3- Datos generales'!$B$4+'8 -Datos de referencia'!$B$25))),0)</f>
        <v>0</v>
      </c>
      <c r="BK121" s="20">
        <f>IF(AD121&gt;0,$N121*((1+'3- Datos generales'!$B$5)^(BK$3-'3- Datos generales'!$B$4))*(AD121*((1+'3- Datos generales'!$B$11)^('5-Proyección inversiones'!BK$3-'3- Datos generales'!$B$4+'8 -Datos de referencia'!$B$25))),0)</f>
        <v>0</v>
      </c>
      <c r="BL121" s="20">
        <f>IF(AE121&gt;0,$N121*((1+'3- Datos generales'!$B$5)^(BL$3-'3- Datos generales'!$B$4))*(AE121*((1+'3- Datos generales'!$B$11)^('5-Proyección inversiones'!BL$3-'3- Datos generales'!$B$4+'8 -Datos de referencia'!$B$25))),0)</f>
        <v>0</v>
      </c>
      <c r="BM121" s="20">
        <f>IF(AF121&gt;0,$N121*((1+'3- Datos generales'!$B$5)^(BM$3-'3- Datos generales'!$B$4))*(AF121*((1+'3- Datos generales'!$B$11)^('5-Proyección inversiones'!BM$3-'3- Datos generales'!$B$4+'8 -Datos de referencia'!$B$25))),0)</f>
        <v>0</v>
      </c>
      <c r="BN121" s="20">
        <f>IF(AG121&gt;0,$N121*((1+'3- Datos generales'!$B$5)^(BN$3-'3- Datos generales'!$B$4))*(AG121*((1+'3- Datos generales'!$B$11)^('5-Proyección inversiones'!BN$3-'3- Datos generales'!$B$4+'8 -Datos de referencia'!$B$25))),0)</f>
        <v>0</v>
      </c>
      <c r="BO121" s="20">
        <f>IF(AH121&gt;0,$N121*((1+'3- Datos generales'!$B$5)^(BO$3-'3- Datos generales'!$B$4))*(AH121*((1+'3- Datos generales'!$B$11)^('5-Proyección inversiones'!BO$3-'3- Datos generales'!$B$4+'8 -Datos de referencia'!$B$25))),0)</f>
        <v>0</v>
      </c>
      <c r="BP121" s="20">
        <f>IF(AI121&gt;0,$N121*((1+'3- Datos generales'!$B$5)^(BP$3-'3- Datos generales'!$B$4))*(AI121*((1+'3- Datos generales'!$B$11)^('5-Proyección inversiones'!BP$3-'3- Datos generales'!$B$4+'8 -Datos de referencia'!$B$25))),0)</f>
        <v>0</v>
      </c>
      <c r="BQ121" s="20">
        <f>IF(AJ121&gt;0,$N121*((1+'3- Datos generales'!$B$5)^(BQ$3-'3- Datos generales'!$B$4))*(AJ121*((1+'3- Datos generales'!$B$11)^('5-Proyección inversiones'!BQ$3-'3- Datos generales'!$B$4+'8 -Datos de referencia'!$B$25))),0)</f>
        <v>0</v>
      </c>
      <c r="BR121" s="155">
        <f>IF(AK121&gt;0,$N121*((1+'3- Datos generales'!$B$5)^(BR$3-'3- Datos generales'!$B$4))*(AK121*((1+'3- Datos generales'!$B$11)^('5-Proyección inversiones'!BR$3-'3- Datos generales'!$B$4+'8 -Datos de referencia'!$B$25))),0)</f>
        <v>0</v>
      </c>
      <c r="BS121" s="23">
        <f>IF(AL121&gt;0,AL121*($O121*(1+'3- Datos generales'!$B$5)^(BH$3-'3- Datos generales'!$B$4)),0)</f>
        <v>0</v>
      </c>
      <c r="BT121" s="20">
        <f>IF(AM121&gt;0,AM121*($O121*(1+'3- Datos generales'!$B$5)^(BT$3-'3- Datos generales'!$B$4)),0)</f>
        <v>0</v>
      </c>
      <c r="BU121" s="20">
        <f>IF(AN121&gt;0,AN121*($O121*(1+'3- Datos generales'!$B$5)^(BU$3-'3- Datos generales'!$B$4)),0)</f>
        <v>0</v>
      </c>
      <c r="BV121" s="20">
        <f>IF(AO121&gt;0,AO121*($O121*(1+'3- Datos generales'!$B$5)^(BV$3-'3- Datos generales'!$B$4)),0)</f>
        <v>0</v>
      </c>
      <c r="BW121" s="20">
        <f>IF(AP121&gt;0,AP121*($O121*(1+'3- Datos generales'!$B$5)^(BW$3-'3- Datos generales'!$B$4)),0)</f>
        <v>0</v>
      </c>
      <c r="BX121" s="20">
        <f>IF(AQ121&gt;0,AQ121*($O121*(1+'3- Datos generales'!$B$5)^(BX$3-'3- Datos generales'!$B$4)),0)</f>
        <v>0</v>
      </c>
      <c r="BY121" s="20">
        <f>IF(AR121&gt;0,AR121*($O121*(1+'3- Datos generales'!$B$5)^(BY$3-'3- Datos generales'!$B$4)),0)</f>
        <v>0</v>
      </c>
      <c r="BZ121" s="20">
        <f>IF(AS121&gt;0,AS121*($O121*(1+'3- Datos generales'!$B$5)^(BZ$3-'3- Datos generales'!$B$4)),0)</f>
        <v>0</v>
      </c>
      <c r="CA121" s="20">
        <f>IF(AT121&gt;0,AT121*($O121*(1+'3- Datos generales'!$B$5)^(CA$3-'3- Datos generales'!$B$4)),0)</f>
        <v>0</v>
      </c>
      <c r="CB121" s="20">
        <f>IF(AU121&gt;0,AU121*($O121*(1+'3- Datos generales'!$B$5)^(CB$3-'3- Datos generales'!$B$4)),0)</f>
        <v>0</v>
      </c>
      <c r="CC121" s="155">
        <f>IF(AV121&gt;0,AV121*($O121*(1+'3- Datos generales'!$B$5)^(CC$3-'3- Datos generales'!$B$4)),0)</f>
        <v>0</v>
      </c>
    </row>
    <row r="122" spans="1:81" x14ac:dyDescent="0.25">
      <c r="A122" s="38"/>
      <c r="B122" s="14"/>
      <c r="C122" s="14">
        <f>'4-Registro de activos'!C122</f>
        <v>0</v>
      </c>
      <c r="D122" s="14">
        <f>'4-Registro de activos'!D122</f>
        <v>0</v>
      </c>
      <c r="E122" s="14">
        <f>'4-Registro de activos'!E122</f>
        <v>0</v>
      </c>
      <c r="F122" s="14">
        <f>'4-Registro de activos'!F122</f>
        <v>0</v>
      </c>
      <c r="G122" s="14">
        <f>'4-Registro de activos'!G122</f>
        <v>0</v>
      </c>
      <c r="H122" s="26">
        <f>'4-Registro de activos'!H122</f>
        <v>0</v>
      </c>
      <c r="I122" s="15" t="str">
        <f>'4-Registro de activos'!AV122</f>
        <v>n/a</v>
      </c>
      <c r="J122" s="14" t="str">
        <f>'4-Registro de activos'!AW122</f>
        <v>Bajo Riesgo</v>
      </c>
      <c r="K122" s="14" t="str">
        <f>'4-Registro de activos'!AX122</f>
        <v>n/a</v>
      </c>
      <c r="L122" s="14" t="str">
        <f>'4-Registro de activos'!AY122</f>
        <v>n/a</v>
      </c>
      <c r="M122" s="66">
        <f>IF('4-Registro de activos'!K122="Sistema no mejorado",AVERAGE('3- Datos generales'!$D$20:$D$21),0)</f>
        <v>0</v>
      </c>
      <c r="N122" s="20" t="str">
        <f>IF('4-Registro de activos'!K122="Sistema no mejorado",0,IF('4-Registro de activos'!I122="sin dato","n/a",IF('4-Registro de activos'!I122="otro","n/a",VLOOKUP('4-Registro de activos'!I122,'3- Datos generales'!$A$23:$D$24,4,0))))</f>
        <v>n/a</v>
      </c>
      <c r="O122" s="155" t="str">
        <f>IF('4-Registro de activos'!K122="Sistema no mejorado",0,IF('4-Registro de activos'!I122="sin dato","n/a",IF('4-Registro de activos'!I122="otro","n/a",VLOOKUP('4-Registro de activos'!I122,'3- Datos generales'!$A$26:$D$27,4,0))))</f>
        <v>n/a</v>
      </c>
      <c r="P122" s="22">
        <f>IF('4-Registro de activos'!$AY122="Nueva Construccion",ROUNDUP(('4-Registro de activos'!$G122*'3- Datos generales'!$B$12*(1+'3- Datos generales'!$B$11)^(P$3-'3- Datos generales'!$B$4)),0),0)</f>
        <v>0</v>
      </c>
      <c r="Q122" s="21">
        <f>IF('4-Registro de activos'!$AY122="Nueva Construccion",IF($P122&gt;0,0,ROUNDUP(('4-Registro de activos'!$G122*'3- Datos generales'!$B$12*(1+'3- Datos generales'!$B$11)^(Q$3-'3- Datos generales'!$B$4)),0)),0)</f>
        <v>0</v>
      </c>
      <c r="R122" s="21">
        <f>IF('4-Registro de activos'!$AY122="Nueva Construccion",IF($P122&gt;0,0,ROUNDUP(('4-Registro de activos'!$G122*'3- Datos generales'!$B$12*(1+'3- Datos generales'!$B$11)^(R$3-'3- Datos generales'!$B$4)),0)),0)</f>
        <v>0</v>
      </c>
      <c r="S122" s="21">
        <f>IF('4-Registro de activos'!$AY122="Nueva Construccion",IF($P122&gt;0,0,ROUNDUP(('4-Registro de activos'!$G122*'3- Datos generales'!$B$12*(1+'3- Datos generales'!$B$11)^(S$3-'3- Datos generales'!$B$4)),0)),0)</f>
        <v>0</v>
      </c>
      <c r="T122" s="21">
        <f>IF('4-Registro de activos'!$AY122="Nueva Construccion",IF($P122&gt;0,0,ROUNDUP(('4-Registro de activos'!$G122*'3- Datos generales'!$B$12*(1+'3- Datos generales'!$B$11)^(T$3-'3- Datos generales'!$B$4)),0)),0)</f>
        <v>0</v>
      </c>
      <c r="U122" s="21">
        <f>IF('4-Registro de activos'!$AY122="Nueva Construccion",IF($P122&gt;0,0,ROUNDUP(('4-Registro de activos'!$G122*'3- Datos generales'!$B$12*(1+'3- Datos generales'!$B$11)^(U$3-'3- Datos generales'!$B$4)),0)),0)</f>
        <v>0</v>
      </c>
      <c r="V122" s="21">
        <f>IF('4-Registro de activos'!$AY122="Nueva Construccion",IF($P122&gt;0,0,ROUNDUP(('4-Registro de activos'!$G122*'3- Datos generales'!$B$12*(1+'3- Datos generales'!$B$11)^(V$3-'3- Datos generales'!$B$4)),0)),0)</f>
        <v>0</v>
      </c>
      <c r="W122" s="21">
        <f>IF('4-Registro de activos'!$AY122="Nueva Construccion",IF($P122&gt;0,0,ROUNDUP(('4-Registro de activos'!$G122*'3- Datos generales'!$B$12*(1+'3- Datos generales'!$B$11)^(W$3-'3- Datos generales'!$B$4)),0)),0)</f>
        <v>0</v>
      </c>
      <c r="X122" s="21">
        <f>IF('4-Registro de activos'!$AY122="Nueva Construccion",IF($P122&gt;0,0,ROUNDUP(('4-Registro de activos'!$G122*'3- Datos generales'!$B$12*(1+'3- Datos generales'!$B$11)^(X$3-'3- Datos generales'!$B$4)),0)),0)</f>
        <v>0</v>
      </c>
      <c r="Y122" s="21">
        <f>IF('4-Registro de activos'!$AY122="Nueva Construccion",IF($P122&gt;0,0,ROUNDUP(('4-Registro de activos'!$G122*'3- Datos generales'!$B$12*(1+'3- Datos generales'!$B$11)^(Y$3-'3- Datos generales'!$B$4)),0)),0)</f>
        <v>0</v>
      </c>
      <c r="Z122" s="159">
        <f>IF('4-Registro de activos'!$AY122="Nueva Construccion",IF($P122&gt;0,0,ROUNDUP(('4-Registro de activos'!$G122*'3- Datos generales'!$B$12*(1+'3- Datos generales'!$B$11)^(Z$3-'3- Datos generales'!$B$4)),0)),0)</f>
        <v>0</v>
      </c>
      <c r="AA122" s="22">
        <f>IF('4-Registro de activos'!$AV122&lt;=(AA$3-'3- Datos generales'!$B$4),ROUNDUP(('4-Registro de activos'!$G122*'3- Datos generales'!$B$12*(1+'3- Datos generales'!$B$11)^(AA$3-'3- Datos generales'!$B$4)),0),0)</f>
        <v>0</v>
      </c>
      <c r="AB122" s="21">
        <f>IF('4-Registro de activos'!$AV122=(AB$3-'3- Datos generales'!$B$4),ROUNDUP(('4-Registro de activos'!$G122*'3- Datos generales'!$B$12*(1+'3- Datos generales'!$B$11)^(AB$3-'3- Datos generales'!$B$4)),0),0)</f>
        <v>0</v>
      </c>
      <c r="AC122" s="21">
        <f>IF('4-Registro de activos'!$AV122=(AC$3-'3- Datos generales'!$B$4),ROUNDUP(('4-Registro de activos'!$G122*'3- Datos generales'!$B$12*(1+'3- Datos generales'!$B$11)^(AC$3-'3- Datos generales'!$B$4)),0),0)</f>
        <v>0</v>
      </c>
      <c r="AD122" s="21">
        <f>IF('4-Registro de activos'!$AV122=(AD$3-'3- Datos generales'!$B$4),ROUNDUP(('4-Registro de activos'!$G122*'3- Datos generales'!$B$12*(1+'3- Datos generales'!$B$11)^(AD$3-'3- Datos generales'!$B$4)),0),0)</f>
        <v>0</v>
      </c>
      <c r="AE122" s="21">
        <f>IF('4-Registro de activos'!$AV122=(AE$3-'3- Datos generales'!$B$4),ROUNDUP(('4-Registro de activos'!$G122*'3- Datos generales'!$B$12*(1+'3- Datos generales'!$B$11)^(AE$3-'3- Datos generales'!$B$4)),0),0)</f>
        <v>0</v>
      </c>
      <c r="AF122" s="21">
        <f>IF('4-Registro de activos'!$AV122=(AF$3-'3- Datos generales'!$B$4),ROUNDUP(('4-Registro de activos'!$G122*'3- Datos generales'!$B$12*(1+'3- Datos generales'!$B$11)^(AF$3-'3- Datos generales'!$B$4)),0),0)</f>
        <v>0</v>
      </c>
      <c r="AG122" s="21">
        <f>IF('4-Registro de activos'!$AV122=(AG$3-'3- Datos generales'!$B$4),ROUNDUP(('4-Registro de activos'!$G122*'3- Datos generales'!$B$12*(1+'3- Datos generales'!$B$11)^(AG$3-'3- Datos generales'!$B$4)),0),0)</f>
        <v>0</v>
      </c>
      <c r="AH122" s="21">
        <f>IF('4-Registro de activos'!$AV122=(AH$3-'3- Datos generales'!$B$4),ROUNDUP(('4-Registro de activos'!$G122*'3- Datos generales'!$B$12*(1+'3- Datos generales'!$B$11)^(AH$3-'3- Datos generales'!$B$4)),0),0)</f>
        <v>0</v>
      </c>
      <c r="AI122" s="21">
        <f>IF('4-Registro de activos'!$AV122=(AI$3-'3- Datos generales'!$B$4),ROUNDUP(('4-Registro de activos'!$G122*'3- Datos generales'!$B$12*(1+'3- Datos generales'!$B$11)^(AI$3-'3- Datos generales'!$B$4)),0),0)</f>
        <v>0</v>
      </c>
      <c r="AJ122" s="21">
        <f>IF('4-Registro de activos'!$AV122=(AJ$3-'3- Datos generales'!$B$4),ROUNDUP(('4-Registro de activos'!$G122*'3- Datos generales'!$B$12*(1+'3- Datos generales'!$B$11)^(AJ$3-'3- Datos generales'!$B$4)),0),0)</f>
        <v>0</v>
      </c>
      <c r="AK122" s="159">
        <f>IF('4-Registro de activos'!$AV122=(AK$3-'3- Datos generales'!$B$4),ROUNDUP(('4-Registro de activos'!$G122*'3- Datos generales'!$B$12*(1+'3- Datos generales'!$B$11)^(AK$3-'3- Datos generales'!$B$4)),0),0)</f>
        <v>0</v>
      </c>
      <c r="AL122" s="22">
        <f>IF('4-Registro de activos'!$AV122&lt;=(AL$3-'3- Datos generales'!$B$4),ROUNDUP((('4-Registro de activos'!$H122*'3- Datos generales'!$B$12)*((1+'3- Datos generales'!$B$11)^(AL$3-'3- Datos generales'!$B$4+'8 -Datos de referencia'!$B$25))),0),0)</f>
        <v>0</v>
      </c>
      <c r="AM122" s="21">
        <f>IF('4-Registro de activos'!$AV122=(AM$3-'3- Datos generales'!$B$4),ROUNDUP((('4-Registro de activos'!$H122*'3- Datos generales'!$B$12)*((1+'3- Datos generales'!$B$11)^(AM$3-'3- Datos generales'!$B$4+'8 -Datos de referencia'!$B$25))),0),0)</f>
        <v>0</v>
      </c>
      <c r="AN122" s="21">
        <f>IF('4-Registro de activos'!$AV122=(AN$3-'3- Datos generales'!$B$4),ROUNDUP((('4-Registro de activos'!$H122*'3- Datos generales'!$B$12)*((1+'3- Datos generales'!$B$11)^(AN$3-'3- Datos generales'!$B$4+'8 -Datos de referencia'!$B$25))),0),0)</f>
        <v>0</v>
      </c>
      <c r="AO122" s="21">
        <f>IF('4-Registro de activos'!$AV122=(AO$3-'3- Datos generales'!$B$4),ROUNDUP((('4-Registro de activos'!$H122*'3- Datos generales'!$B$12)*((1+'3- Datos generales'!$B$11)^(AO$3-'3- Datos generales'!$B$4+'8 -Datos de referencia'!$B$25))),0),0)</f>
        <v>0</v>
      </c>
      <c r="AP122" s="21">
        <f>IF('4-Registro de activos'!$AV122=(AP$3-'3- Datos generales'!$B$4),ROUNDUP((('4-Registro de activos'!$H122*'3- Datos generales'!$B$12)*((1+'3- Datos generales'!$B$11)^(AP$3-'3- Datos generales'!$B$4+'8 -Datos de referencia'!$B$25))),0),0)</f>
        <v>0</v>
      </c>
      <c r="AQ122" s="21">
        <f>IF('4-Registro de activos'!$AV122=(AQ$3-'3- Datos generales'!$B$4),ROUNDUP((('4-Registro de activos'!$H122*'3- Datos generales'!$B$12)*((1+'3- Datos generales'!$B$11)^(AQ$3-'3- Datos generales'!$B$4+'8 -Datos de referencia'!$B$25))),0),0)</f>
        <v>0</v>
      </c>
      <c r="AR122" s="21">
        <f>IF('4-Registro de activos'!$AV122=(AR$3-'3- Datos generales'!$B$4),ROUNDUP((('4-Registro de activos'!$H122*'3- Datos generales'!$B$12)*((1+'3- Datos generales'!$B$11)^(AR$3-'3- Datos generales'!$B$4+'8 -Datos de referencia'!$B$25))),0),0)</f>
        <v>0</v>
      </c>
      <c r="AS122" s="21">
        <f>IF('4-Registro de activos'!$AV122=(AS$3-'3- Datos generales'!$B$4),ROUNDUP((('4-Registro de activos'!$H122*'3- Datos generales'!$B$12)*((1+'3- Datos generales'!$B$11)^(AS$3-'3- Datos generales'!$B$4+'8 -Datos de referencia'!$B$25))),0),0)</f>
        <v>0</v>
      </c>
      <c r="AT122" s="21">
        <f>IF('4-Registro de activos'!$AV122=(AT$3-'3- Datos generales'!$B$4),ROUNDUP((('4-Registro de activos'!$H122*'3- Datos generales'!$B$12)*((1+'3- Datos generales'!$B$11)^(AT$3-'3- Datos generales'!$B$4+'8 -Datos de referencia'!$B$25))),0),0)</f>
        <v>0</v>
      </c>
      <c r="AU122" s="21">
        <f>IF('4-Registro de activos'!$AV122=(AU$3-'3- Datos generales'!$B$4),ROUNDUP((('4-Registro de activos'!$H122*'3- Datos generales'!$B$12)*((1+'3- Datos generales'!$B$11)^(AU$3-'3- Datos generales'!$B$4+'8 -Datos de referencia'!$B$25))),0),0)</f>
        <v>0</v>
      </c>
      <c r="AV122" s="159">
        <f>IF('4-Registro de activos'!$AV122=(AV$3-'3- Datos generales'!$B$4),ROUNDUP((('4-Registro de activos'!$H122*'3- Datos generales'!$B$12)*((1+'3- Datos generales'!$B$11)^(AV$3-'3- Datos generales'!$B$4+'8 -Datos de referencia'!$B$25))),0),0)</f>
        <v>0</v>
      </c>
      <c r="AW122" s="23">
        <f>IF(P122&gt;0,($M122*(1+'3- Datos generales'!$B$5)^('5-Proyección inversiones'!AW$3-'3- Datos generales'!$B$4))*(P122*((1+'3- Datos generales'!$B$11)^(AW$3-'3- Datos generales'!$B$4+'8 -Datos de referencia'!$B$25))),0)</f>
        <v>0</v>
      </c>
      <c r="AX122" s="20">
        <f>IF(Q122&gt;0,($M122*(1+'3- Datos generales'!$B$5)^(AX$3-'3- Datos generales'!$B$4))*(Q122*((1+'3- Datos generales'!$B$11)^('5-Proyección inversiones'!AX$3-'3- Datos generales'!$B$4+'8 -Datos de referencia'!$B$25))),0)</f>
        <v>0</v>
      </c>
      <c r="AY122" s="20">
        <f>IF(R122&gt;0,($M122*(1+'3- Datos generales'!$B$5)^(AY$3-'3- Datos generales'!$B$4))*(R122*((1+'3- Datos generales'!$B$11)^('5-Proyección inversiones'!AY$3-'3- Datos generales'!$B$4+'8 -Datos de referencia'!$B$25))),0)</f>
        <v>0</v>
      </c>
      <c r="AZ122" s="20">
        <f>IF(S122&gt;0,($M122*(1+'3- Datos generales'!$B$5)^(AZ$3-'3- Datos generales'!$B$4))*(S122*((1+'3- Datos generales'!$B$11)^('5-Proyección inversiones'!AZ$3-'3- Datos generales'!$B$4+'8 -Datos de referencia'!$B$25))),0)</f>
        <v>0</v>
      </c>
      <c r="BA122" s="20">
        <f>IF(T122&gt;0,($M122*(1+'3- Datos generales'!$B$5)^(BA$3-'3- Datos generales'!$B$4))*(T122*((1+'3- Datos generales'!$B$11)^('5-Proyección inversiones'!BA$3-'3- Datos generales'!$B$4+'8 -Datos de referencia'!$B$25))),0)</f>
        <v>0</v>
      </c>
      <c r="BB122" s="20">
        <f>IF(U122&gt;0,($M122*(1+'3- Datos generales'!$B$5)^(BB$3-'3- Datos generales'!$B$4))*(U122*((1+'3- Datos generales'!$B$11)^('5-Proyección inversiones'!BB$3-'3- Datos generales'!$B$4+'8 -Datos de referencia'!$B$25))),0)</f>
        <v>0</v>
      </c>
      <c r="BC122" s="20">
        <f>IF(V122&gt;0,($M122*(1+'3- Datos generales'!$B$5)^(BC$3-'3- Datos generales'!$B$4))*(V122*((1+'3- Datos generales'!$B$11)^('5-Proyección inversiones'!BC$3-'3- Datos generales'!$B$4+'8 -Datos de referencia'!$B$25))),0)</f>
        <v>0</v>
      </c>
      <c r="BD122" s="20">
        <f>IF(W122&gt;0,($M122*(1+'3- Datos generales'!$B$5)^(BD$3-'3- Datos generales'!$B$4))*(W122*((1+'3- Datos generales'!$B$11)^('5-Proyección inversiones'!BD$3-'3- Datos generales'!$B$4+'8 -Datos de referencia'!$B$25))),0)</f>
        <v>0</v>
      </c>
      <c r="BE122" s="20">
        <f>IF(X122&gt;0,($M122*(1+'3- Datos generales'!$B$5)^(BE$3-'3- Datos generales'!$B$4))*(X122*((1+'3- Datos generales'!$B$11)^('5-Proyección inversiones'!BE$3-'3- Datos generales'!$B$4+'8 -Datos de referencia'!$B$25))),0)</f>
        <v>0</v>
      </c>
      <c r="BF122" s="20">
        <f>IF(Y122&gt;0,($M122*(1+'3- Datos generales'!$B$5)^(BF$3-'3- Datos generales'!$B$4))*(Y122*((1+'3- Datos generales'!$B$11)^('5-Proyección inversiones'!BF$3-'3- Datos generales'!$B$4+'8 -Datos de referencia'!$B$25))),0)</f>
        <v>0</v>
      </c>
      <c r="BG122" s="155">
        <f>IF(Z122&gt;0,($M122*(1+'3- Datos generales'!$B$5)^(BG$3-'3- Datos generales'!$B$4))*(Z122*((1+'3- Datos generales'!$B$11)^('5-Proyección inversiones'!BG$3-'3- Datos generales'!$B$4+'8 -Datos de referencia'!$B$25))),0)</f>
        <v>0</v>
      </c>
      <c r="BH122" s="23">
        <f>IF(AA122&gt;0,($N122*(1+'3- Datos generales'!$B$5)^(BH$3-'3- Datos generales'!$B$4))*(AA122*((1+'3- Datos generales'!$B$11)^('5-Proyección inversiones'!BH$3-'3- Datos generales'!$B$4+'8 -Datos de referencia'!$B$25))),0)</f>
        <v>0</v>
      </c>
      <c r="BI122" s="20">
        <f>IF(AB122&gt;0,$N122*((1+'3- Datos generales'!$B$5)^(BI$3-'3- Datos generales'!$B$4))*(AB122*((1+'3- Datos generales'!$B$11)^('5-Proyección inversiones'!BI$3-'3- Datos generales'!$B$4+'8 -Datos de referencia'!$B$25))),0)</f>
        <v>0</v>
      </c>
      <c r="BJ122" s="20">
        <f>IF(AC122&gt;0,$N122*((1+'3- Datos generales'!$B$5)^(BJ$3-'3- Datos generales'!$B$4))*(AC122*((1+'3- Datos generales'!$B$11)^('5-Proyección inversiones'!BJ$3-'3- Datos generales'!$B$4+'8 -Datos de referencia'!$B$25))),0)</f>
        <v>0</v>
      </c>
      <c r="BK122" s="20">
        <f>IF(AD122&gt;0,$N122*((1+'3- Datos generales'!$B$5)^(BK$3-'3- Datos generales'!$B$4))*(AD122*((1+'3- Datos generales'!$B$11)^('5-Proyección inversiones'!BK$3-'3- Datos generales'!$B$4+'8 -Datos de referencia'!$B$25))),0)</f>
        <v>0</v>
      </c>
      <c r="BL122" s="20">
        <f>IF(AE122&gt;0,$N122*((1+'3- Datos generales'!$B$5)^(BL$3-'3- Datos generales'!$B$4))*(AE122*((1+'3- Datos generales'!$B$11)^('5-Proyección inversiones'!BL$3-'3- Datos generales'!$B$4+'8 -Datos de referencia'!$B$25))),0)</f>
        <v>0</v>
      </c>
      <c r="BM122" s="20">
        <f>IF(AF122&gt;0,$N122*((1+'3- Datos generales'!$B$5)^(BM$3-'3- Datos generales'!$B$4))*(AF122*((1+'3- Datos generales'!$B$11)^('5-Proyección inversiones'!BM$3-'3- Datos generales'!$B$4+'8 -Datos de referencia'!$B$25))),0)</f>
        <v>0</v>
      </c>
      <c r="BN122" s="20">
        <f>IF(AG122&gt;0,$N122*((1+'3- Datos generales'!$B$5)^(BN$3-'3- Datos generales'!$B$4))*(AG122*((1+'3- Datos generales'!$B$11)^('5-Proyección inversiones'!BN$3-'3- Datos generales'!$B$4+'8 -Datos de referencia'!$B$25))),0)</f>
        <v>0</v>
      </c>
      <c r="BO122" s="20">
        <f>IF(AH122&gt;0,$N122*((1+'3- Datos generales'!$B$5)^(BO$3-'3- Datos generales'!$B$4))*(AH122*((1+'3- Datos generales'!$B$11)^('5-Proyección inversiones'!BO$3-'3- Datos generales'!$B$4+'8 -Datos de referencia'!$B$25))),0)</f>
        <v>0</v>
      </c>
      <c r="BP122" s="20">
        <f>IF(AI122&gt;0,$N122*((1+'3- Datos generales'!$B$5)^(BP$3-'3- Datos generales'!$B$4))*(AI122*((1+'3- Datos generales'!$B$11)^('5-Proyección inversiones'!BP$3-'3- Datos generales'!$B$4+'8 -Datos de referencia'!$B$25))),0)</f>
        <v>0</v>
      </c>
      <c r="BQ122" s="20">
        <f>IF(AJ122&gt;0,$N122*((1+'3- Datos generales'!$B$5)^(BQ$3-'3- Datos generales'!$B$4))*(AJ122*((1+'3- Datos generales'!$B$11)^('5-Proyección inversiones'!BQ$3-'3- Datos generales'!$B$4+'8 -Datos de referencia'!$B$25))),0)</f>
        <v>0</v>
      </c>
      <c r="BR122" s="155">
        <f>IF(AK122&gt;0,$N122*((1+'3- Datos generales'!$B$5)^(BR$3-'3- Datos generales'!$B$4))*(AK122*((1+'3- Datos generales'!$B$11)^('5-Proyección inversiones'!BR$3-'3- Datos generales'!$B$4+'8 -Datos de referencia'!$B$25))),0)</f>
        <v>0</v>
      </c>
      <c r="BS122" s="23">
        <f>IF(AL122&gt;0,AL122*($O122*(1+'3- Datos generales'!$B$5)^(BH$3-'3- Datos generales'!$B$4)),0)</f>
        <v>0</v>
      </c>
      <c r="BT122" s="20">
        <f>IF(AM122&gt;0,AM122*($O122*(1+'3- Datos generales'!$B$5)^(BT$3-'3- Datos generales'!$B$4)),0)</f>
        <v>0</v>
      </c>
      <c r="BU122" s="20">
        <f>IF(AN122&gt;0,AN122*($O122*(1+'3- Datos generales'!$B$5)^(BU$3-'3- Datos generales'!$B$4)),0)</f>
        <v>0</v>
      </c>
      <c r="BV122" s="20">
        <f>IF(AO122&gt;0,AO122*($O122*(1+'3- Datos generales'!$B$5)^(BV$3-'3- Datos generales'!$B$4)),0)</f>
        <v>0</v>
      </c>
      <c r="BW122" s="20">
        <f>IF(AP122&gt;0,AP122*($O122*(1+'3- Datos generales'!$B$5)^(BW$3-'3- Datos generales'!$B$4)),0)</f>
        <v>0</v>
      </c>
      <c r="BX122" s="20">
        <f>IF(AQ122&gt;0,AQ122*($O122*(1+'3- Datos generales'!$B$5)^(BX$3-'3- Datos generales'!$B$4)),0)</f>
        <v>0</v>
      </c>
      <c r="BY122" s="20">
        <f>IF(AR122&gt;0,AR122*($O122*(1+'3- Datos generales'!$B$5)^(BY$3-'3- Datos generales'!$B$4)),0)</f>
        <v>0</v>
      </c>
      <c r="BZ122" s="20">
        <f>IF(AS122&gt;0,AS122*($O122*(1+'3- Datos generales'!$B$5)^(BZ$3-'3- Datos generales'!$B$4)),0)</f>
        <v>0</v>
      </c>
      <c r="CA122" s="20">
        <f>IF(AT122&gt;0,AT122*($O122*(1+'3- Datos generales'!$B$5)^(CA$3-'3- Datos generales'!$B$4)),0)</f>
        <v>0</v>
      </c>
      <c r="CB122" s="20">
        <f>IF(AU122&gt;0,AU122*($O122*(1+'3- Datos generales'!$B$5)^(CB$3-'3- Datos generales'!$B$4)),0)</f>
        <v>0</v>
      </c>
      <c r="CC122" s="155">
        <f>IF(AV122&gt;0,AV122*($O122*(1+'3- Datos generales'!$B$5)^(CC$3-'3- Datos generales'!$B$4)),0)</f>
        <v>0</v>
      </c>
    </row>
    <row r="123" spans="1:81" x14ac:dyDescent="0.25">
      <c r="A123" s="38"/>
      <c r="B123" s="14"/>
      <c r="C123" s="14">
        <f>'4-Registro de activos'!C123</f>
        <v>0</v>
      </c>
      <c r="D123" s="14">
        <f>'4-Registro de activos'!D123</f>
        <v>0</v>
      </c>
      <c r="E123" s="14">
        <f>'4-Registro de activos'!E123</f>
        <v>0</v>
      </c>
      <c r="F123" s="14">
        <f>'4-Registro de activos'!F123</f>
        <v>0</v>
      </c>
      <c r="G123" s="14">
        <f>'4-Registro de activos'!G123</f>
        <v>0</v>
      </c>
      <c r="H123" s="26">
        <f>'4-Registro de activos'!H123</f>
        <v>0</v>
      </c>
      <c r="I123" s="15" t="str">
        <f>'4-Registro de activos'!AV123</f>
        <v>n/a</v>
      </c>
      <c r="J123" s="14" t="str">
        <f>'4-Registro de activos'!AW123</f>
        <v>Bajo Riesgo</v>
      </c>
      <c r="K123" s="14" t="str">
        <f>'4-Registro de activos'!AX123</f>
        <v>n/a</v>
      </c>
      <c r="L123" s="14" t="str">
        <f>'4-Registro de activos'!AY123</f>
        <v>n/a</v>
      </c>
      <c r="M123" s="66">
        <f>IF('4-Registro de activos'!K123="Sistema no mejorado",AVERAGE('3- Datos generales'!$D$20:$D$21),0)</f>
        <v>0</v>
      </c>
      <c r="N123" s="20" t="str">
        <f>IF('4-Registro de activos'!K123="Sistema no mejorado",0,IF('4-Registro de activos'!I123="sin dato","n/a",IF('4-Registro de activos'!I123="otro","n/a",VLOOKUP('4-Registro de activos'!I123,'3- Datos generales'!$A$23:$D$24,4,0))))</f>
        <v>n/a</v>
      </c>
      <c r="O123" s="155" t="str">
        <f>IF('4-Registro de activos'!K123="Sistema no mejorado",0,IF('4-Registro de activos'!I123="sin dato","n/a",IF('4-Registro de activos'!I123="otro","n/a",VLOOKUP('4-Registro de activos'!I123,'3- Datos generales'!$A$26:$D$27,4,0))))</f>
        <v>n/a</v>
      </c>
      <c r="P123" s="22">
        <f>IF('4-Registro de activos'!$AY123="Nueva Construccion",ROUNDUP(('4-Registro de activos'!$G123*'3- Datos generales'!$B$12*(1+'3- Datos generales'!$B$11)^(P$3-'3- Datos generales'!$B$4)),0),0)</f>
        <v>0</v>
      </c>
      <c r="Q123" s="21">
        <f>IF('4-Registro de activos'!$AY123="Nueva Construccion",IF($P123&gt;0,0,ROUNDUP(('4-Registro de activos'!$G123*'3- Datos generales'!$B$12*(1+'3- Datos generales'!$B$11)^(Q$3-'3- Datos generales'!$B$4)),0)),0)</f>
        <v>0</v>
      </c>
      <c r="R123" s="21">
        <f>IF('4-Registro de activos'!$AY123="Nueva Construccion",IF($P123&gt;0,0,ROUNDUP(('4-Registro de activos'!$G123*'3- Datos generales'!$B$12*(1+'3- Datos generales'!$B$11)^(R$3-'3- Datos generales'!$B$4)),0)),0)</f>
        <v>0</v>
      </c>
      <c r="S123" s="21">
        <f>IF('4-Registro de activos'!$AY123="Nueva Construccion",IF($P123&gt;0,0,ROUNDUP(('4-Registro de activos'!$G123*'3- Datos generales'!$B$12*(1+'3- Datos generales'!$B$11)^(S$3-'3- Datos generales'!$B$4)),0)),0)</f>
        <v>0</v>
      </c>
      <c r="T123" s="21">
        <f>IF('4-Registro de activos'!$AY123="Nueva Construccion",IF($P123&gt;0,0,ROUNDUP(('4-Registro de activos'!$G123*'3- Datos generales'!$B$12*(1+'3- Datos generales'!$B$11)^(T$3-'3- Datos generales'!$B$4)),0)),0)</f>
        <v>0</v>
      </c>
      <c r="U123" s="21">
        <f>IF('4-Registro de activos'!$AY123="Nueva Construccion",IF($P123&gt;0,0,ROUNDUP(('4-Registro de activos'!$G123*'3- Datos generales'!$B$12*(1+'3- Datos generales'!$B$11)^(U$3-'3- Datos generales'!$B$4)),0)),0)</f>
        <v>0</v>
      </c>
      <c r="V123" s="21">
        <f>IF('4-Registro de activos'!$AY123="Nueva Construccion",IF($P123&gt;0,0,ROUNDUP(('4-Registro de activos'!$G123*'3- Datos generales'!$B$12*(1+'3- Datos generales'!$B$11)^(V$3-'3- Datos generales'!$B$4)),0)),0)</f>
        <v>0</v>
      </c>
      <c r="W123" s="21">
        <f>IF('4-Registro de activos'!$AY123="Nueva Construccion",IF($P123&gt;0,0,ROUNDUP(('4-Registro de activos'!$G123*'3- Datos generales'!$B$12*(1+'3- Datos generales'!$B$11)^(W$3-'3- Datos generales'!$B$4)),0)),0)</f>
        <v>0</v>
      </c>
      <c r="X123" s="21">
        <f>IF('4-Registro de activos'!$AY123="Nueva Construccion",IF($P123&gt;0,0,ROUNDUP(('4-Registro de activos'!$G123*'3- Datos generales'!$B$12*(1+'3- Datos generales'!$B$11)^(X$3-'3- Datos generales'!$B$4)),0)),0)</f>
        <v>0</v>
      </c>
      <c r="Y123" s="21">
        <f>IF('4-Registro de activos'!$AY123="Nueva Construccion",IF($P123&gt;0,0,ROUNDUP(('4-Registro de activos'!$G123*'3- Datos generales'!$B$12*(1+'3- Datos generales'!$B$11)^(Y$3-'3- Datos generales'!$B$4)),0)),0)</f>
        <v>0</v>
      </c>
      <c r="Z123" s="159">
        <f>IF('4-Registro de activos'!$AY123="Nueva Construccion",IF($P123&gt;0,0,ROUNDUP(('4-Registro de activos'!$G123*'3- Datos generales'!$B$12*(1+'3- Datos generales'!$B$11)^(Z$3-'3- Datos generales'!$B$4)),0)),0)</f>
        <v>0</v>
      </c>
      <c r="AA123" s="22">
        <f>IF('4-Registro de activos'!$AV123&lt;=(AA$3-'3- Datos generales'!$B$4),ROUNDUP(('4-Registro de activos'!$G123*'3- Datos generales'!$B$12*(1+'3- Datos generales'!$B$11)^(AA$3-'3- Datos generales'!$B$4)),0),0)</f>
        <v>0</v>
      </c>
      <c r="AB123" s="21">
        <f>IF('4-Registro de activos'!$AV123=(AB$3-'3- Datos generales'!$B$4),ROUNDUP(('4-Registro de activos'!$G123*'3- Datos generales'!$B$12*(1+'3- Datos generales'!$B$11)^(AB$3-'3- Datos generales'!$B$4)),0),0)</f>
        <v>0</v>
      </c>
      <c r="AC123" s="21">
        <f>IF('4-Registro de activos'!$AV123=(AC$3-'3- Datos generales'!$B$4),ROUNDUP(('4-Registro de activos'!$G123*'3- Datos generales'!$B$12*(1+'3- Datos generales'!$B$11)^(AC$3-'3- Datos generales'!$B$4)),0),0)</f>
        <v>0</v>
      </c>
      <c r="AD123" s="21">
        <f>IF('4-Registro de activos'!$AV123=(AD$3-'3- Datos generales'!$B$4),ROUNDUP(('4-Registro de activos'!$G123*'3- Datos generales'!$B$12*(1+'3- Datos generales'!$B$11)^(AD$3-'3- Datos generales'!$B$4)),0),0)</f>
        <v>0</v>
      </c>
      <c r="AE123" s="21">
        <f>IF('4-Registro de activos'!$AV123=(AE$3-'3- Datos generales'!$B$4),ROUNDUP(('4-Registro de activos'!$G123*'3- Datos generales'!$B$12*(1+'3- Datos generales'!$B$11)^(AE$3-'3- Datos generales'!$B$4)),0),0)</f>
        <v>0</v>
      </c>
      <c r="AF123" s="21">
        <f>IF('4-Registro de activos'!$AV123=(AF$3-'3- Datos generales'!$B$4),ROUNDUP(('4-Registro de activos'!$G123*'3- Datos generales'!$B$12*(1+'3- Datos generales'!$B$11)^(AF$3-'3- Datos generales'!$B$4)),0),0)</f>
        <v>0</v>
      </c>
      <c r="AG123" s="21">
        <f>IF('4-Registro de activos'!$AV123=(AG$3-'3- Datos generales'!$B$4),ROUNDUP(('4-Registro de activos'!$G123*'3- Datos generales'!$B$12*(1+'3- Datos generales'!$B$11)^(AG$3-'3- Datos generales'!$B$4)),0),0)</f>
        <v>0</v>
      </c>
      <c r="AH123" s="21">
        <f>IF('4-Registro de activos'!$AV123=(AH$3-'3- Datos generales'!$B$4),ROUNDUP(('4-Registro de activos'!$G123*'3- Datos generales'!$B$12*(1+'3- Datos generales'!$B$11)^(AH$3-'3- Datos generales'!$B$4)),0),0)</f>
        <v>0</v>
      </c>
      <c r="AI123" s="21">
        <f>IF('4-Registro de activos'!$AV123=(AI$3-'3- Datos generales'!$B$4),ROUNDUP(('4-Registro de activos'!$G123*'3- Datos generales'!$B$12*(1+'3- Datos generales'!$B$11)^(AI$3-'3- Datos generales'!$B$4)),0),0)</f>
        <v>0</v>
      </c>
      <c r="AJ123" s="21">
        <f>IF('4-Registro de activos'!$AV123=(AJ$3-'3- Datos generales'!$B$4),ROUNDUP(('4-Registro de activos'!$G123*'3- Datos generales'!$B$12*(1+'3- Datos generales'!$B$11)^(AJ$3-'3- Datos generales'!$B$4)),0),0)</f>
        <v>0</v>
      </c>
      <c r="AK123" s="159">
        <f>IF('4-Registro de activos'!$AV123=(AK$3-'3- Datos generales'!$B$4),ROUNDUP(('4-Registro de activos'!$G123*'3- Datos generales'!$B$12*(1+'3- Datos generales'!$B$11)^(AK$3-'3- Datos generales'!$B$4)),0),0)</f>
        <v>0</v>
      </c>
      <c r="AL123" s="22">
        <f>IF('4-Registro de activos'!$AV123&lt;=(AL$3-'3- Datos generales'!$B$4),ROUNDUP((('4-Registro de activos'!$H123*'3- Datos generales'!$B$12)*((1+'3- Datos generales'!$B$11)^(AL$3-'3- Datos generales'!$B$4+'8 -Datos de referencia'!$B$25))),0),0)</f>
        <v>0</v>
      </c>
      <c r="AM123" s="21">
        <f>IF('4-Registro de activos'!$AV123=(AM$3-'3- Datos generales'!$B$4),ROUNDUP((('4-Registro de activos'!$H123*'3- Datos generales'!$B$12)*((1+'3- Datos generales'!$B$11)^(AM$3-'3- Datos generales'!$B$4+'8 -Datos de referencia'!$B$25))),0),0)</f>
        <v>0</v>
      </c>
      <c r="AN123" s="21">
        <f>IF('4-Registro de activos'!$AV123=(AN$3-'3- Datos generales'!$B$4),ROUNDUP((('4-Registro de activos'!$H123*'3- Datos generales'!$B$12)*((1+'3- Datos generales'!$B$11)^(AN$3-'3- Datos generales'!$B$4+'8 -Datos de referencia'!$B$25))),0),0)</f>
        <v>0</v>
      </c>
      <c r="AO123" s="21">
        <f>IF('4-Registro de activos'!$AV123=(AO$3-'3- Datos generales'!$B$4),ROUNDUP((('4-Registro de activos'!$H123*'3- Datos generales'!$B$12)*((1+'3- Datos generales'!$B$11)^(AO$3-'3- Datos generales'!$B$4+'8 -Datos de referencia'!$B$25))),0),0)</f>
        <v>0</v>
      </c>
      <c r="AP123" s="21">
        <f>IF('4-Registro de activos'!$AV123=(AP$3-'3- Datos generales'!$B$4),ROUNDUP((('4-Registro de activos'!$H123*'3- Datos generales'!$B$12)*((1+'3- Datos generales'!$B$11)^(AP$3-'3- Datos generales'!$B$4+'8 -Datos de referencia'!$B$25))),0),0)</f>
        <v>0</v>
      </c>
      <c r="AQ123" s="21">
        <f>IF('4-Registro de activos'!$AV123=(AQ$3-'3- Datos generales'!$B$4),ROUNDUP((('4-Registro de activos'!$H123*'3- Datos generales'!$B$12)*((1+'3- Datos generales'!$B$11)^(AQ$3-'3- Datos generales'!$B$4+'8 -Datos de referencia'!$B$25))),0),0)</f>
        <v>0</v>
      </c>
      <c r="AR123" s="21">
        <f>IF('4-Registro de activos'!$AV123=(AR$3-'3- Datos generales'!$B$4),ROUNDUP((('4-Registro de activos'!$H123*'3- Datos generales'!$B$12)*((1+'3- Datos generales'!$B$11)^(AR$3-'3- Datos generales'!$B$4+'8 -Datos de referencia'!$B$25))),0),0)</f>
        <v>0</v>
      </c>
      <c r="AS123" s="21">
        <f>IF('4-Registro de activos'!$AV123=(AS$3-'3- Datos generales'!$B$4),ROUNDUP((('4-Registro de activos'!$H123*'3- Datos generales'!$B$12)*((1+'3- Datos generales'!$B$11)^(AS$3-'3- Datos generales'!$B$4+'8 -Datos de referencia'!$B$25))),0),0)</f>
        <v>0</v>
      </c>
      <c r="AT123" s="21">
        <f>IF('4-Registro de activos'!$AV123=(AT$3-'3- Datos generales'!$B$4),ROUNDUP((('4-Registro de activos'!$H123*'3- Datos generales'!$B$12)*((1+'3- Datos generales'!$B$11)^(AT$3-'3- Datos generales'!$B$4+'8 -Datos de referencia'!$B$25))),0),0)</f>
        <v>0</v>
      </c>
      <c r="AU123" s="21">
        <f>IF('4-Registro de activos'!$AV123=(AU$3-'3- Datos generales'!$B$4),ROUNDUP((('4-Registro de activos'!$H123*'3- Datos generales'!$B$12)*((1+'3- Datos generales'!$B$11)^(AU$3-'3- Datos generales'!$B$4+'8 -Datos de referencia'!$B$25))),0),0)</f>
        <v>0</v>
      </c>
      <c r="AV123" s="159">
        <f>IF('4-Registro de activos'!$AV123=(AV$3-'3- Datos generales'!$B$4),ROUNDUP((('4-Registro de activos'!$H123*'3- Datos generales'!$B$12)*((1+'3- Datos generales'!$B$11)^(AV$3-'3- Datos generales'!$B$4+'8 -Datos de referencia'!$B$25))),0),0)</f>
        <v>0</v>
      </c>
      <c r="AW123" s="23">
        <f>IF(P123&gt;0,($M123*(1+'3- Datos generales'!$B$5)^('5-Proyección inversiones'!AW$3-'3- Datos generales'!$B$4))*(P123*((1+'3- Datos generales'!$B$11)^(AW$3-'3- Datos generales'!$B$4+'8 -Datos de referencia'!$B$25))),0)</f>
        <v>0</v>
      </c>
      <c r="AX123" s="20">
        <f>IF(Q123&gt;0,($M123*(1+'3- Datos generales'!$B$5)^(AX$3-'3- Datos generales'!$B$4))*(Q123*((1+'3- Datos generales'!$B$11)^('5-Proyección inversiones'!AX$3-'3- Datos generales'!$B$4+'8 -Datos de referencia'!$B$25))),0)</f>
        <v>0</v>
      </c>
      <c r="AY123" s="20">
        <f>IF(R123&gt;0,($M123*(1+'3- Datos generales'!$B$5)^(AY$3-'3- Datos generales'!$B$4))*(R123*((1+'3- Datos generales'!$B$11)^('5-Proyección inversiones'!AY$3-'3- Datos generales'!$B$4+'8 -Datos de referencia'!$B$25))),0)</f>
        <v>0</v>
      </c>
      <c r="AZ123" s="20">
        <f>IF(S123&gt;0,($M123*(1+'3- Datos generales'!$B$5)^(AZ$3-'3- Datos generales'!$B$4))*(S123*((1+'3- Datos generales'!$B$11)^('5-Proyección inversiones'!AZ$3-'3- Datos generales'!$B$4+'8 -Datos de referencia'!$B$25))),0)</f>
        <v>0</v>
      </c>
      <c r="BA123" s="20">
        <f>IF(T123&gt;0,($M123*(1+'3- Datos generales'!$B$5)^(BA$3-'3- Datos generales'!$B$4))*(T123*((1+'3- Datos generales'!$B$11)^('5-Proyección inversiones'!BA$3-'3- Datos generales'!$B$4+'8 -Datos de referencia'!$B$25))),0)</f>
        <v>0</v>
      </c>
      <c r="BB123" s="20">
        <f>IF(U123&gt;0,($M123*(1+'3- Datos generales'!$B$5)^(BB$3-'3- Datos generales'!$B$4))*(U123*((1+'3- Datos generales'!$B$11)^('5-Proyección inversiones'!BB$3-'3- Datos generales'!$B$4+'8 -Datos de referencia'!$B$25))),0)</f>
        <v>0</v>
      </c>
      <c r="BC123" s="20">
        <f>IF(V123&gt;0,($M123*(1+'3- Datos generales'!$B$5)^(BC$3-'3- Datos generales'!$B$4))*(V123*((1+'3- Datos generales'!$B$11)^('5-Proyección inversiones'!BC$3-'3- Datos generales'!$B$4+'8 -Datos de referencia'!$B$25))),0)</f>
        <v>0</v>
      </c>
      <c r="BD123" s="20">
        <f>IF(W123&gt;0,($M123*(1+'3- Datos generales'!$B$5)^(BD$3-'3- Datos generales'!$B$4))*(W123*((1+'3- Datos generales'!$B$11)^('5-Proyección inversiones'!BD$3-'3- Datos generales'!$B$4+'8 -Datos de referencia'!$B$25))),0)</f>
        <v>0</v>
      </c>
      <c r="BE123" s="20">
        <f>IF(X123&gt;0,($M123*(1+'3- Datos generales'!$B$5)^(BE$3-'3- Datos generales'!$B$4))*(X123*((1+'3- Datos generales'!$B$11)^('5-Proyección inversiones'!BE$3-'3- Datos generales'!$B$4+'8 -Datos de referencia'!$B$25))),0)</f>
        <v>0</v>
      </c>
      <c r="BF123" s="20">
        <f>IF(Y123&gt;0,($M123*(1+'3- Datos generales'!$B$5)^(BF$3-'3- Datos generales'!$B$4))*(Y123*((1+'3- Datos generales'!$B$11)^('5-Proyección inversiones'!BF$3-'3- Datos generales'!$B$4+'8 -Datos de referencia'!$B$25))),0)</f>
        <v>0</v>
      </c>
      <c r="BG123" s="155">
        <f>IF(Z123&gt;0,($M123*(1+'3- Datos generales'!$B$5)^(BG$3-'3- Datos generales'!$B$4))*(Z123*((1+'3- Datos generales'!$B$11)^('5-Proyección inversiones'!BG$3-'3- Datos generales'!$B$4+'8 -Datos de referencia'!$B$25))),0)</f>
        <v>0</v>
      </c>
      <c r="BH123" s="23">
        <f>IF(AA123&gt;0,($N123*(1+'3- Datos generales'!$B$5)^(BH$3-'3- Datos generales'!$B$4))*(AA123*((1+'3- Datos generales'!$B$11)^('5-Proyección inversiones'!BH$3-'3- Datos generales'!$B$4+'8 -Datos de referencia'!$B$25))),0)</f>
        <v>0</v>
      </c>
      <c r="BI123" s="20">
        <f>IF(AB123&gt;0,$N123*((1+'3- Datos generales'!$B$5)^(BI$3-'3- Datos generales'!$B$4))*(AB123*((1+'3- Datos generales'!$B$11)^('5-Proyección inversiones'!BI$3-'3- Datos generales'!$B$4+'8 -Datos de referencia'!$B$25))),0)</f>
        <v>0</v>
      </c>
      <c r="BJ123" s="20">
        <f>IF(AC123&gt;0,$N123*((1+'3- Datos generales'!$B$5)^(BJ$3-'3- Datos generales'!$B$4))*(AC123*((1+'3- Datos generales'!$B$11)^('5-Proyección inversiones'!BJ$3-'3- Datos generales'!$B$4+'8 -Datos de referencia'!$B$25))),0)</f>
        <v>0</v>
      </c>
      <c r="BK123" s="20">
        <f>IF(AD123&gt;0,$N123*((1+'3- Datos generales'!$B$5)^(BK$3-'3- Datos generales'!$B$4))*(AD123*((1+'3- Datos generales'!$B$11)^('5-Proyección inversiones'!BK$3-'3- Datos generales'!$B$4+'8 -Datos de referencia'!$B$25))),0)</f>
        <v>0</v>
      </c>
      <c r="BL123" s="20">
        <f>IF(AE123&gt;0,$N123*((1+'3- Datos generales'!$B$5)^(BL$3-'3- Datos generales'!$B$4))*(AE123*((1+'3- Datos generales'!$B$11)^('5-Proyección inversiones'!BL$3-'3- Datos generales'!$B$4+'8 -Datos de referencia'!$B$25))),0)</f>
        <v>0</v>
      </c>
      <c r="BM123" s="20">
        <f>IF(AF123&gt;0,$N123*((1+'3- Datos generales'!$B$5)^(BM$3-'3- Datos generales'!$B$4))*(AF123*((1+'3- Datos generales'!$B$11)^('5-Proyección inversiones'!BM$3-'3- Datos generales'!$B$4+'8 -Datos de referencia'!$B$25))),0)</f>
        <v>0</v>
      </c>
      <c r="BN123" s="20">
        <f>IF(AG123&gt;0,$N123*((1+'3- Datos generales'!$B$5)^(BN$3-'3- Datos generales'!$B$4))*(AG123*((1+'3- Datos generales'!$B$11)^('5-Proyección inversiones'!BN$3-'3- Datos generales'!$B$4+'8 -Datos de referencia'!$B$25))),0)</f>
        <v>0</v>
      </c>
      <c r="BO123" s="20">
        <f>IF(AH123&gt;0,$N123*((1+'3- Datos generales'!$B$5)^(BO$3-'3- Datos generales'!$B$4))*(AH123*((1+'3- Datos generales'!$B$11)^('5-Proyección inversiones'!BO$3-'3- Datos generales'!$B$4+'8 -Datos de referencia'!$B$25))),0)</f>
        <v>0</v>
      </c>
      <c r="BP123" s="20">
        <f>IF(AI123&gt;0,$N123*((1+'3- Datos generales'!$B$5)^(BP$3-'3- Datos generales'!$B$4))*(AI123*((1+'3- Datos generales'!$B$11)^('5-Proyección inversiones'!BP$3-'3- Datos generales'!$B$4+'8 -Datos de referencia'!$B$25))),0)</f>
        <v>0</v>
      </c>
      <c r="BQ123" s="20">
        <f>IF(AJ123&gt;0,$N123*((1+'3- Datos generales'!$B$5)^(BQ$3-'3- Datos generales'!$B$4))*(AJ123*((1+'3- Datos generales'!$B$11)^('5-Proyección inversiones'!BQ$3-'3- Datos generales'!$B$4+'8 -Datos de referencia'!$B$25))),0)</f>
        <v>0</v>
      </c>
      <c r="BR123" s="155">
        <f>IF(AK123&gt;0,$N123*((1+'3- Datos generales'!$B$5)^(BR$3-'3- Datos generales'!$B$4))*(AK123*((1+'3- Datos generales'!$B$11)^('5-Proyección inversiones'!BR$3-'3- Datos generales'!$B$4+'8 -Datos de referencia'!$B$25))),0)</f>
        <v>0</v>
      </c>
      <c r="BS123" s="23">
        <f>IF(AL123&gt;0,AL123*($O123*(1+'3- Datos generales'!$B$5)^(BH$3-'3- Datos generales'!$B$4)),0)</f>
        <v>0</v>
      </c>
      <c r="BT123" s="20">
        <f>IF(AM123&gt;0,AM123*($O123*(1+'3- Datos generales'!$B$5)^(BT$3-'3- Datos generales'!$B$4)),0)</f>
        <v>0</v>
      </c>
      <c r="BU123" s="20">
        <f>IF(AN123&gt;0,AN123*($O123*(1+'3- Datos generales'!$B$5)^(BU$3-'3- Datos generales'!$B$4)),0)</f>
        <v>0</v>
      </c>
      <c r="BV123" s="20">
        <f>IF(AO123&gt;0,AO123*($O123*(1+'3- Datos generales'!$B$5)^(BV$3-'3- Datos generales'!$B$4)),0)</f>
        <v>0</v>
      </c>
      <c r="BW123" s="20">
        <f>IF(AP123&gt;0,AP123*($O123*(1+'3- Datos generales'!$B$5)^(BW$3-'3- Datos generales'!$B$4)),0)</f>
        <v>0</v>
      </c>
      <c r="BX123" s="20">
        <f>IF(AQ123&gt;0,AQ123*($O123*(1+'3- Datos generales'!$B$5)^(BX$3-'3- Datos generales'!$B$4)),0)</f>
        <v>0</v>
      </c>
      <c r="BY123" s="20">
        <f>IF(AR123&gt;0,AR123*($O123*(1+'3- Datos generales'!$B$5)^(BY$3-'3- Datos generales'!$B$4)),0)</f>
        <v>0</v>
      </c>
      <c r="BZ123" s="20">
        <f>IF(AS123&gt;0,AS123*($O123*(1+'3- Datos generales'!$B$5)^(BZ$3-'3- Datos generales'!$B$4)),0)</f>
        <v>0</v>
      </c>
      <c r="CA123" s="20">
        <f>IF(AT123&gt;0,AT123*($O123*(1+'3- Datos generales'!$B$5)^(CA$3-'3- Datos generales'!$B$4)),0)</f>
        <v>0</v>
      </c>
      <c r="CB123" s="20">
        <f>IF(AU123&gt;0,AU123*($O123*(1+'3- Datos generales'!$B$5)^(CB$3-'3- Datos generales'!$B$4)),0)</f>
        <v>0</v>
      </c>
      <c r="CC123" s="155">
        <f>IF(AV123&gt;0,AV123*($O123*(1+'3- Datos generales'!$B$5)^(CC$3-'3- Datos generales'!$B$4)),0)</f>
        <v>0</v>
      </c>
    </row>
    <row r="124" spans="1:81" x14ac:dyDescent="0.25">
      <c r="A124" s="38"/>
      <c r="B124" s="14"/>
      <c r="C124" s="14">
        <f>'4-Registro de activos'!C124</f>
        <v>0</v>
      </c>
      <c r="D124" s="14">
        <f>'4-Registro de activos'!D124</f>
        <v>0</v>
      </c>
      <c r="E124" s="14">
        <f>'4-Registro de activos'!E124</f>
        <v>0</v>
      </c>
      <c r="F124" s="14">
        <f>'4-Registro de activos'!F124</f>
        <v>0</v>
      </c>
      <c r="G124" s="14">
        <f>'4-Registro de activos'!G124</f>
        <v>0</v>
      </c>
      <c r="H124" s="26">
        <f>'4-Registro de activos'!H124</f>
        <v>0</v>
      </c>
      <c r="I124" s="15" t="str">
        <f>'4-Registro de activos'!AV124</f>
        <v>n/a</v>
      </c>
      <c r="J124" s="14" t="str">
        <f>'4-Registro de activos'!AW124</f>
        <v>Bajo Riesgo</v>
      </c>
      <c r="K124" s="14" t="str">
        <f>'4-Registro de activos'!AX124</f>
        <v>n/a</v>
      </c>
      <c r="L124" s="14" t="str">
        <f>'4-Registro de activos'!AY124</f>
        <v>n/a</v>
      </c>
      <c r="M124" s="66">
        <f>IF('4-Registro de activos'!K124="Sistema no mejorado",AVERAGE('3- Datos generales'!$D$20:$D$21),0)</f>
        <v>0</v>
      </c>
      <c r="N124" s="20" t="str">
        <f>IF('4-Registro de activos'!K124="Sistema no mejorado",0,IF('4-Registro de activos'!I124="sin dato","n/a",IF('4-Registro de activos'!I124="otro","n/a",VLOOKUP('4-Registro de activos'!I124,'3- Datos generales'!$A$23:$D$24,4,0))))</f>
        <v>n/a</v>
      </c>
      <c r="O124" s="155" t="str">
        <f>IF('4-Registro de activos'!K124="Sistema no mejorado",0,IF('4-Registro de activos'!I124="sin dato","n/a",IF('4-Registro de activos'!I124="otro","n/a",VLOOKUP('4-Registro de activos'!I124,'3- Datos generales'!$A$26:$D$27,4,0))))</f>
        <v>n/a</v>
      </c>
      <c r="P124" s="22">
        <f>IF('4-Registro de activos'!$AY124="Nueva Construccion",ROUNDUP(('4-Registro de activos'!$G124*'3- Datos generales'!$B$12*(1+'3- Datos generales'!$B$11)^(P$3-'3- Datos generales'!$B$4)),0),0)</f>
        <v>0</v>
      </c>
      <c r="Q124" s="21">
        <f>IF('4-Registro de activos'!$AY124="Nueva Construccion",IF($P124&gt;0,0,ROUNDUP(('4-Registro de activos'!$G124*'3- Datos generales'!$B$12*(1+'3- Datos generales'!$B$11)^(Q$3-'3- Datos generales'!$B$4)),0)),0)</f>
        <v>0</v>
      </c>
      <c r="R124" s="21">
        <f>IF('4-Registro de activos'!$AY124="Nueva Construccion",IF($P124&gt;0,0,ROUNDUP(('4-Registro de activos'!$G124*'3- Datos generales'!$B$12*(1+'3- Datos generales'!$B$11)^(R$3-'3- Datos generales'!$B$4)),0)),0)</f>
        <v>0</v>
      </c>
      <c r="S124" s="21">
        <f>IF('4-Registro de activos'!$AY124="Nueva Construccion",IF($P124&gt;0,0,ROUNDUP(('4-Registro de activos'!$G124*'3- Datos generales'!$B$12*(1+'3- Datos generales'!$B$11)^(S$3-'3- Datos generales'!$B$4)),0)),0)</f>
        <v>0</v>
      </c>
      <c r="T124" s="21">
        <f>IF('4-Registro de activos'!$AY124="Nueva Construccion",IF($P124&gt;0,0,ROUNDUP(('4-Registro de activos'!$G124*'3- Datos generales'!$B$12*(1+'3- Datos generales'!$B$11)^(T$3-'3- Datos generales'!$B$4)),0)),0)</f>
        <v>0</v>
      </c>
      <c r="U124" s="21">
        <f>IF('4-Registro de activos'!$AY124="Nueva Construccion",IF($P124&gt;0,0,ROUNDUP(('4-Registro de activos'!$G124*'3- Datos generales'!$B$12*(1+'3- Datos generales'!$B$11)^(U$3-'3- Datos generales'!$B$4)),0)),0)</f>
        <v>0</v>
      </c>
      <c r="V124" s="21">
        <f>IF('4-Registro de activos'!$AY124="Nueva Construccion",IF($P124&gt;0,0,ROUNDUP(('4-Registro de activos'!$G124*'3- Datos generales'!$B$12*(1+'3- Datos generales'!$B$11)^(V$3-'3- Datos generales'!$B$4)),0)),0)</f>
        <v>0</v>
      </c>
      <c r="W124" s="21">
        <f>IF('4-Registro de activos'!$AY124="Nueva Construccion",IF($P124&gt;0,0,ROUNDUP(('4-Registro de activos'!$G124*'3- Datos generales'!$B$12*(1+'3- Datos generales'!$B$11)^(W$3-'3- Datos generales'!$B$4)),0)),0)</f>
        <v>0</v>
      </c>
      <c r="X124" s="21">
        <f>IF('4-Registro de activos'!$AY124="Nueva Construccion",IF($P124&gt;0,0,ROUNDUP(('4-Registro de activos'!$G124*'3- Datos generales'!$B$12*(1+'3- Datos generales'!$B$11)^(X$3-'3- Datos generales'!$B$4)),0)),0)</f>
        <v>0</v>
      </c>
      <c r="Y124" s="21">
        <f>IF('4-Registro de activos'!$AY124="Nueva Construccion",IF($P124&gt;0,0,ROUNDUP(('4-Registro de activos'!$G124*'3- Datos generales'!$B$12*(1+'3- Datos generales'!$B$11)^(Y$3-'3- Datos generales'!$B$4)),0)),0)</f>
        <v>0</v>
      </c>
      <c r="Z124" s="159">
        <f>IF('4-Registro de activos'!$AY124="Nueva Construccion",IF($P124&gt;0,0,ROUNDUP(('4-Registro de activos'!$G124*'3- Datos generales'!$B$12*(1+'3- Datos generales'!$B$11)^(Z$3-'3- Datos generales'!$B$4)),0)),0)</f>
        <v>0</v>
      </c>
      <c r="AA124" s="22">
        <f>IF('4-Registro de activos'!$AV124&lt;=(AA$3-'3- Datos generales'!$B$4),ROUNDUP(('4-Registro de activos'!$G124*'3- Datos generales'!$B$12*(1+'3- Datos generales'!$B$11)^(AA$3-'3- Datos generales'!$B$4)),0),0)</f>
        <v>0</v>
      </c>
      <c r="AB124" s="21">
        <f>IF('4-Registro de activos'!$AV124=(AB$3-'3- Datos generales'!$B$4),ROUNDUP(('4-Registro de activos'!$G124*'3- Datos generales'!$B$12*(1+'3- Datos generales'!$B$11)^(AB$3-'3- Datos generales'!$B$4)),0),0)</f>
        <v>0</v>
      </c>
      <c r="AC124" s="21">
        <f>IF('4-Registro de activos'!$AV124=(AC$3-'3- Datos generales'!$B$4),ROUNDUP(('4-Registro de activos'!$G124*'3- Datos generales'!$B$12*(1+'3- Datos generales'!$B$11)^(AC$3-'3- Datos generales'!$B$4)),0),0)</f>
        <v>0</v>
      </c>
      <c r="AD124" s="21">
        <f>IF('4-Registro de activos'!$AV124=(AD$3-'3- Datos generales'!$B$4),ROUNDUP(('4-Registro de activos'!$G124*'3- Datos generales'!$B$12*(1+'3- Datos generales'!$B$11)^(AD$3-'3- Datos generales'!$B$4)),0),0)</f>
        <v>0</v>
      </c>
      <c r="AE124" s="21">
        <f>IF('4-Registro de activos'!$AV124=(AE$3-'3- Datos generales'!$B$4),ROUNDUP(('4-Registro de activos'!$G124*'3- Datos generales'!$B$12*(1+'3- Datos generales'!$B$11)^(AE$3-'3- Datos generales'!$B$4)),0),0)</f>
        <v>0</v>
      </c>
      <c r="AF124" s="21">
        <f>IF('4-Registro de activos'!$AV124=(AF$3-'3- Datos generales'!$B$4),ROUNDUP(('4-Registro de activos'!$G124*'3- Datos generales'!$B$12*(1+'3- Datos generales'!$B$11)^(AF$3-'3- Datos generales'!$B$4)),0),0)</f>
        <v>0</v>
      </c>
      <c r="AG124" s="21">
        <f>IF('4-Registro de activos'!$AV124=(AG$3-'3- Datos generales'!$B$4),ROUNDUP(('4-Registro de activos'!$G124*'3- Datos generales'!$B$12*(1+'3- Datos generales'!$B$11)^(AG$3-'3- Datos generales'!$B$4)),0),0)</f>
        <v>0</v>
      </c>
      <c r="AH124" s="21">
        <f>IF('4-Registro de activos'!$AV124=(AH$3-'3- Datos generales'!$B$4),ROUNDUP(('4-Registro de activos'!$G124*'3- Datos generales'!$B$12*(1+'3- Datos generales'!$B$11)^(AH$3-'3- Datos generales'!$B$4)),0),0)</f>
        <v>0</v>
      </c>
      <c r="AI124" s="21">
        <f>IF('4-Registro de activos'!$AV124=(AI$3-'3- Datos generales'!$B$4),ROUNDUP(('4-Registro de activos'!$G124*'3- Datos generales'!$B$12*(1+'3- Datos generales'!$B$11)^(AI$3-'3- Datos generales'!$B$4)),0),0)</f>
        <v>0</v>
      </c>
      <c r="AJ124" s="21">
        <f>IF('4-Registro de activos'!$AV124=(AJ$3-'3- Datos generales'!$B$4),ROUNDUP(('4-Registro de activos'!$G124*'3- Datos generales'!$B$12*(1+'3- Datos generales'!$B$11)^(AJ$3-'3- Datos generales'!$B$4)),0),0)</f>
        <v>0</v>
      </c>
      <c r="AK124" s="159">
        <f>IF('4-Registro de activos'!$AV124=(AK$3-'3- Datos generales'!$B$4),ROUNDUP(('4-Registro de activos'!$G124*'3- Datos generales'!$B$12*(1+'3- Datos generales'!$B$11)^(AK$3-'3- Datos generales'!$B$4)),0),0)</f>
        <v>0</v>
      </c>
      <c r="AL124" s="22">
        <f>IF('4-Registro de activos'!$AV124&lt;=(AL$3-'3- Datos generales'!$B$4),ROUNDUP((('4-Registro de activos'!$H124*'3- Datos generales'!$B$12)*((1+'3- Datos generales'!$B$11)^(AL$3-'3- Datos generales'!$B$4+'8 -Datos de referencia'!$B$25))),0),0)</f>
        <v>0</v>
      </c>
      <c r="AM124" s="21">
        <f>IF('4-Registro de activos'!$AV124=(AM$3-'3- Datos generales'!$B$4),ROUNDUP((('4-Registro de activos'!$H124*'3- Datos generales'!$B$12)*((1+'3- Datos generales'!$B$11)^(AM$3-'3- Datos generales'!$B$4+'8 -Datos de referencia'!$B$25))),0),0)</f>
        <v>0</v>
      </c>
      <c r="AN124" s="21">
        <f>IF('4-Registro de activos'!$AV124=(AN$3-'3- Datos generales'!$B$4),ROUNDUP((('4-Registro de activos'!$H124*'3- Datos generales'!$B$12)*((1+'3- Datos generales'!$B$11)^(AN$3-'3- Datos generales'!$B$4+'8 -Datos de referencia'!$B$25))),0),0)</f>
        <v>0</v>
      </c>
      <c r="AO124" s="21">
        <f>IF('4-Registro de activos'!$AV124=(AO$3-'3- Datos generales'!$B$4),ROUNDUP((('4-Registro de activos'!$H124*'3- Datos generales'!$B$12)*((1+'3- Datos generales'!$B$11)^(AO$3-'3- Datos generales'!$B$4+'8 -Datos de referencia'!$B$25))),0),0)</f>
        <v>0</v>
      </c>
      <c r="AP124" s="21">
        <f>IF('4-Registro de activos'!$AV124=(AP$3-'3- Datos generales'!$B$4),ROUNDUP((('4-Registro de activos'!$H124*'3- Datos generales'!$B$12)*((1+'3- Datos generales'!$B$11)^(AP$3-'3- Datos generales'!$B$4+'8 -Datos de referencia'!$B$25))),0),0)</f>
        <v>0</v>
      </c>
      <c r="AQ124" s="21">
        <f>IF('4-Registro de activos'!$AV124=(AQ$3-'3- Datos generales'!$B$4),ROUNDUP((('4-Registro de activos'!$H124*'3- Datos generales'!$B$12)*((1+'3- Datos generales'!$B$11)^(AQ$3-'3- Datos generales'!$B$4+'8 -Datos de referencia'!$B$25))),0),0)</f>
        <v>0</v>
      </c>
      <c r="AR124" s="21">
        <f>IF('4-Registro de activos'!$AV124=(AR$3-'3- Datos generales'!$B$4),ROUNDUP((('4-Registro de activos'!$H124*'3- Datos generales'!$B$12)*((1+'3- Datos generales'!$B$11)^(AR$3-'3- Datos generales'!$B$4+'8 -Datos de referencia'!$B$25))),0),0)</f>
        <v>0</v>
      </c>
      <c r="AS124" s="21">
        <f>IF('4-Registro de activos'!$AV124=(AS$3-'3- Datos generales'!$B$4),ROUNDUP((('4-Registro de activos'!$H124*'3- Datos generales'!$B$12)*((1+'3- Datos generales'!$B$11)^(AS$3-'3- Datos generales'!$B$4+'8 -Datos de referencia'!$B$25))),0),0)</f>
        <v>0</v>
      </c>
      <c r="AT124" s="21">
        <f>IF('4-Registro de activos'!$AV124=(AT$3-'3- Datos generales'!$B$4),ROUNDUP((('4-Registro de activos'!$H124*'3- Datos generales'!$B$12)*((1+'3- Datos generales'!$B$11)^(AT$3-'3- Datos generales'!$B$4+'8 -Datos de referencia'!$B$25))),0),0)</f>
        <v>0</v>
      </c>
      <c r="AU124" s="21">
        <f>IF('4-Registro de activos'!$AV124=(AU$3-'3- Datos generales'!$B$4),ROUNDUP((('4-Registro de activos'!$H124*'3- Datos generales'!$B$12)*((1+'3- Datos generales'!$B$11)^(AU$3-'3- Datos generales'!$B$4+'8 -Datos de referencia'!$B$25))),0),0)</f>
        <v>0</v>
      </c>
      <c r="AV124" s="159">
        <f>IF('4-Registro de activos'!$AV124=(AV$3-'3- Datos generales'!$B$4),ROUNDUP((('4-Registro de activos'!$H124*'3- Datos generales'!$B$12)*((1+'3- Datos generales'!$B$11)^(AV$3-'3- Datos generales'!$B$4+'8 -Datos de referencia'!$B$25))),0),0)</f>
        <v>0</v>
      </c>
      <c r="AW124" s="23">
        <f>IF(P124&gt;0,($M124*(1+'3- Datos generales'!$B$5)^('5-Proyección inversiones'!AW$3-'3- Datos generales'!$B$4))*(P124*((1+'3- Datos generales'!$B$11)^(AW$3-'3- Datos generales'!$B$4+'8 -Datos de referencia'!$B$25))),0)</f>
        <v>0</v>
      </c>
      <c r="AX124" s="20">
        <f>IF(Q124&gt;0,($M124*(1+'3- Datos generales'!$B$5)^(AX$3-'3- Datos generales'!$B$4))*(Q124*((1+'3- Datos generales'!$B$11)^('5-Proyección inversiones'!AX$3-'3- Datos generales'!$B$4+'8 -Datos de referencia'!$B$25))),0)</f>
        <v>0</v>
      </c>
      <c r="AY124" s="20">
        <f>IF(R124&gt;0,($M124*(1+'3- Datos generales'!$B$5)^(AY$3-'3- Datos generales'!$B$4))*(R124*((1+'3- Datos generales'!$B$11)^('5-Proyección inversiones'!AY$3-'3- Datos generales'!$B$4+'8 -Datos de referencia'!$B$25))),0)</f>
        <v>0</v>
      </c>
      <c r="AZ124" s="20">
        <f>IF(S124&gt;0,($M124*(1+'3- Datos generales'!$B$5)^(AZ$3-'3- Datos generales'!$B$4))*(S124*((1+'3- Datos generales'!$B$11)^('5-Proyección inversiones'!AZ$3-'3- Datos generales'!$B$4+'8 -Datos de referencia'!$B$25))),0)</f>
        <v>0</v>
      </c>
      <c r="BA124" s="20">
        <f>IF(T124&gt;0,($M124*(1+'3- Datos generales'!$B$5)^(BA$3-'3- Datos generales'!$B$4))*(T124*((1+'3- Datos generales'!$B$11)^('5-Proyección inversiones'!BA$3-'3- Datos generales'!$B$4+'8 -Datos de referencia'!$B$25))),0)</f>
        <v>0</v>
      </c>
      <c r="BB124" s="20">
        <f>IF(U124&gt;0,($M124*(1+'3- Datos generales'!$B$5)^(BB$3-'3- Datos generales'!$B$4))*(U124*((1+'3- Datos generales'!$B$11)^('5-Proyección inversiones'!BB$3-'3- Datos generales'!$B$4+'8 -Datos de referencia'!$B$25))),0)</f>
        <v>0</v>
      </c>
      <c r="BC124" s="20">
        <f>IF(V124&gt;0,($M124*(1+'3- Datos generales'!$B$5)^(BC$3-'3- Datos generales'!$B$4))*(V124*((1+'3- Datos generales'!$B$11)^('5-Proyección inversiones'!BC$3-'3- Datos generales'!$B$4+'8 -Datos de referencia'!$B$25))),0)</f>
        <v>0</v>
      </c>
      <c r="BD124" s="20">
        <f>IF(W124&gt;0,($M124*(1+'3- Datos generales'!$B$5)^(BD$3-'3- Datos generales'!$B$4))*(W124*((1+'3- Datos generales'!$B$11)^('5-Proyección inversiones'!BD$3-'3- Datos generales'!$B$4+'8 -Datos de referencia'!$B$25))),0)</f>
        <v>0</v>
      </c>
      <c r="BE124" s="20">
        <f>IF(X124&gt;0,($M124*(1+'3- Datos generales'!$B$5)^(BE$3-'3- Datos generales'!$B$4))*(X124*((1+'3- Datos generales'!$B$11)^('5-Proyección inversiones'!BE$3-'3- Datos generales'!$B$4+'8 -Datos de referencia'!$B$25))),0)</f>
        <v>0</v>
      </c>
      <c r="BF124" s="20">
        <f>IF(Y124&gt;0,($M124*(1+'3- Datos generales'!$B$5)^(BF$3-'3- Datos generales'!$B$4))*(Y124*((1+'3- Datos generales'!$B$11)^('5-Proyección inversiones'!BF$3-'3- Datos generales'!$B$4+'8 -Datos de referencia'!$B$25))),0)</f>
        <v>0</v>
      </c>
      <c r="BG124" s="155">
        <f>IF(Z124&gt;0,($M124*(1+'3- Datos generales'!$B$5)^(BG$3-'3- Datos generales'!$B$4))*(Z124*((1+'3- Datos generales'!$B$11)^('5-Proyección inversiones'!BG$3-'3- Datos generales'!$B$4+'8 -Datos de referencia'!$B$25))),0)</f>
        <v>0</v>
      </c>
      <c r="BH124" s="23">
        <f>IF(AA124&gt;0,($N124*(1+'3- Datos generales'!$B$5)^(BH$3-'3- Datos generales'!$B$4))*(AA124*((1+'3- Datos generales'!$B$11)^('5-Proyección inversiones'!BH$3-'3- Datos generales'!$B$4+'8 -Datos de referencia'!$B$25))),0)</f>
        <v>0</v>
      </c>
      <c r="BI124" s="20">
        <f>IF(AB124&gt;0,$N124*((1+'3- Datos generales'!$B$5)^(BI$3-'3- Datos generales'!$B$4))*(AB124*((1+'3- Datos generales'!$B$11)^('5-Proyección inversiones'!BI$3-'3- Datos generales'!$B$4+'8 -Datos de referencia'!$B$25))),0)</f>
        <v>0</v>
      </c>
      <c r="BJ124" s="20">
        <f>IF(AC124&gt;0,$N124*((1+'3- Datos generales'!$B$5)^(BJ$3-'3- Datos generales'!$B$4))*(AC124*((1+'3- Datos generales'!$B$11)^('5-Proyección inversiones'!BJ$3-'3- Datos generales'!$B$4+'8 -Datos de referencia'!$B$25))),0)</f>
        <v>0</v>
      </c>
      <c r="BK124" s="20">
        <f>IF(AD124&gt;0,$N124*((1+'3- Datos generales'!$B$5)^(BK$3-'3- Datos generales'!$B$4))*(AD124*((1+'3- Datos generales'!$B$11)^('5-Proyección inversiones'!BK$3-'3- Datos generales'!$B$4+'8 -Datos de referencia'!$B$25))),0)</f>
        <v>0</v>
      </c>
      <c r="BL124" s="20">
        <f>IF(AE124&gt;0,$N124*((1+'3- Datos generales'!$B$5)^(BL$3-'3- Datos generales'!$B$4))*(AE124*((1+'3- Datos generales'!$B$11)^('5-Proyección inversiones'!BL$3-'3- Datos generales'!$B$4+'8 -Datos de referencia'!$B$25))),0)</f>
        <v>0</v>
      </c>
      <c r="BM124" s="20">
        <f>IF(AF124&gt;0,$N124*((1+'3- Datos generales'!$B$5)^(BM$3-'3- Datos generales'!$B$4))*(AF124*((1+'3- Datos generales'!$B$11)^('5-Proyección inversiones'!BM$3-'3- Datos generales'!$B$4+'8 -Datos de referencia'!$B$25))),0)</f>
        <v>0</v>
      </c>
      <c r="BN124" s="20">
        <f>IF(AG124&gt;0,$N124*((1+'3- Datos generales'!$B$5)^(BN$3-'3- Datos generales'!$B$4))*(AG124*((1+'3- Datos generales'!$B$11)^('5-Proyección inversiones'!BN$3-'3- Datos generales'!$B$4+'8 -Datos de referencia'!$B$25))),0)</f>
        <v>0</v>
      </c>
      <c r="BO124" s="20">
        <f>IF(AH124&gt;0,$N124*((1+'3- Datos generales'!$B$5)^(BO$3-'3- Datos generales'!$B$4))*(AH124*((1+'3- Datos generales'!$B$11)^('5-Proyección inversiones'!BO$3-'3- Datos generales'!$B$4+'8 -Datos de referencia'!$B$25))),0)</f>
        <v>0</v>
      </c>
      <c r="BP124" s="20">
        <f>IF(AI124&gt;0,$N124*((1+'3- Datos generales'!$B$5)^(BP$3-'3- Datos generales'!$B$4))*(AI124*((1+'3- Datos generales'!$B$11)^('5-Proyección inversiones'!BP$3-'3- Datos generales'!$B$4+'8 -Datos de referencia'!$B$25))),0)</f>
        <v>0</v>
      </c>
      <c r="BQ124" s="20">
        <f>IF(AJ124&gt;0,$N124*((1+'3- Datos generales'!$B$5)^(BQ$3-'3- Datos generales'!$B$4))*(AJ124*((1+'3- Datos generales'!$B$11)^('5-Proyección inversiones'!BQ$3-'3- Datos generales'!$B$4+'8 -Datos de referencia'!$B$25))),0)</f>
        <v>0</v>
      </c>
      <c r="BR124" s="155">
        <f>IF(AK124&gt;0,$N124*((1+'3- Datos generales'!$B$5)^(BR$3-'3- Datos generales'!$B$4))*(AK124*((1+'3- Datos generales'!$B$11)^('5-Proyección inversiones'!BR$3-'3- Datos generales'!$B$4+'8 -Datos de referencia'!$B$25))),0)</f>
        <v>0</v>
      </c>
      <c r="BS124" s="23">
        <f>IF(AL124&gt;0,AL124*($O124*(1+'3- Datos generales'!$B$5)^(BH$3-'3- Datos generales'!$B$4)),0)</f>
        <v>0</v>
      </c>
      <c r="BT124" s="20">
        <f>IF(AM124&gt;0,AM124*($O124*(1+'3- Datos generales'!$B$5)^(BT$3-'3- Datos generales'!$B$4)),0)</f>
        <v>0</v>
      </c>
      <c r="BU124" s="20">
        <f>IF(AN124&gt;0,AN124*($O124*(1+'3- Datos generales'!$B$5)^(BU$3-'3- Datos generales'!$B$4)),0)</f>
        <v>0</v>
      </c>
      <c r="BV124" s="20">
        <f>IF(AO124&gt;0,AO124*($O124*(1+'3- Datos generales'!$B$5)^(BV$3-'3- Datos generales'!$B$4)),0)</f>
        <v>0</v>
      </c>
      <c r="BW124" s="20">
        <f>IF(AP124&gt;0,AP124*($O124*(1+'3- Datos generales'!$B$5)^(BW$3-'3- Datos generales'!$B$4)),0)</f>
        <v>0</v>
      </c>
      <c r="BX124" s="20">
        <f>IF(AQ124&gt;0,AQ124*($O124*(1+'3- Datos generales'!$B$5)^(BX$3-'3- Datos generales'!$B$4)),0)</f>
        <v>0</v>
      </c>
      <c r="BY124" s="20">
        <f>IF(AR124&gt;0,AR124*($O124*(1+'3- Datos generales'!$B$5)^(BY$3-'3- Datos generales'!$B$4)),0)</f>
        <v>0</v>
      </c>
      <c r="BZ124" s="20">
        <f>IF(AS124&gt;0,AS124*($O124*(1+'3- Datos generales'!$B$5)^(BZ$3-'3- Datos generales'!$B$4)),0)</f>
        <v>0</v>
      </c>
      <c r="CA124" s="20">
        <f>IF(AT124&gt;0,AT124*($O124*(1+'3- Datos generales'!$B$5)^(CA$3-'3- Datos generales'!$B$4)),0)</f>
        <v>0</v>
      </c>
      <c r="CB124" s="20">
        <f>IF(AU124&gt;0,AU124*($O124*(1+'3- Datos generales'!$B$5)^(CB$3-'3- Datos generales'!$B$4)),0)</f>
        <v>0</v>
      </c>
      <c r="CC124" s="155">
        <f>IF(AV124&gt;0,AV124*($O124*(1+'3- Datos generales'!$B$5)^(CC$3-'3- Datos generales'!$B$4)),0)</f>
        <v>0</v>
      </c>
    </row>
    <row r="125" spans="1:81" ht="15.75" thickBot="1" x14ac:dyDescent="0.3">
      <c r="A125" s="152"/>
      <c r="B125" s="56"/>
      <c r="C125" s="56">
        <f>'4-Registro de activos'!C125</f>
        <v>0</v>
      </c>
      <c r="D125" s="56">
        <f>'4-Registro de activos'!D125</f>
        <v>0</v>
      </c>
      <c r="E125" s="56">
        <f>'4-Registro de activos'!E125</f>
        <v>0</v>
      </c>
      <c r="F125" s="56">
        <f>'4-Registro de activos'!F125</f>
        <v>0</v>
      </c>
      <c r="G125" s="56">
        <f>'4-Registro de activos'!G125</f>
        <v>0</v>
      </c>
      <c r="H125" s="53">
        <f>'4-Registro de activos'!H125</f>
        <v>0</v>
      </c>
      <c r="I125" s="31" t="str">
        <f>'4-Registro de activos'!AV125</f>
        <v>n/a</v>
      </c>
      <c r="J125" s="56" t="str">
        <f>'4-Registro de activos'!AW125</f>
        <v>Bajo Riesgo</v>
      </c>
      <c r="K125" s="56" t="str">
        <f>'4-Registro de activos'!AX125</f>
        <v>n/a</v>
      </c>
      <c r="L125" s="56" t="str">
        <f>'4-Registro de activos'!AY125</f>
        <v>n/a</v>
      </c>
      <c r="M125" s="156">
        <f>IF('4-Registro de activos'!K125="Sistema no mejorado",AVERAGE('3- Datos generales'!$D$20:$D$21),0)</f>
        <v>0</v>
      </c>
      <c r="N125" s="157" t="str">
        <f>IF('4-Registro de activos'!K125="Sistema no mejorado",0,IF('4-Registro de activos'!I125="sin dato","n/a",IF('4-Registro de activos'!I125="otro","n/a",VLOOKUP('4-Registro de activos'!I125,'3- Datos generales'!$A$23:$D$24,4,0))))</f>
        <v>n/a</v>
      </c>
      <c r="O125" s="158" t="str">
        <f>IF('4-Registro de activos'!K125="Sistema no mejorado",0,IF('4-Registro de activos'!I125="sin dato","n/a",IF('4-Registro de activos'!I125="otro","n/a",VLOOKUP('4-Registro de activos'!I125,'3- Datos generales'!$A$26:$D$27,4,0))))</f>
        <v>n/a</v>
      </c>
      <c r="P125" s="160">
        <f>IF('4-Registro de activos'!$AY125="Nueva Construccion",ROUNDUP(('4-Registro de activos'!$G125*'3- Datos generales'!$B$12*(1+'3- Datos generales'!$B$11)^(P$3-'3- Datos generales'!$B$4)),0),0)</f>
        <v>0</v>
      </c>
      <c r="Q125" s="161">
        <f>IF('4-Registro de activos'!$AY125="Nueva Construccion",IF($P125&gt;0,0,ROUNDUP(('4-Registro de activos'!$G125*'3- Datos generales'!$B$12*(1+'3- Datos generales'!$B$11)^(Q$3-'3- Datos generales'!$B$4)),0)),0)</f>
        <v>0</v>
      </c>
      <c r="R125" s="161">
        <f>IF('4-Registro de activos'!$AY125="Nueva Construccion",IF($P125&gt;0,0,ROUNDUP(('4-Registro de activos'!$G125*'3- Datos generales'!$B$12*(1+'3- Datos generales'!$B$11)^(R$3-'3- Datos generales'!$B$4)),0)),0)</f>
        <v>0</v>
      </c>
      <c r="S125" s="161">
        <f>IF('4-Registro de activos'!$AY125="Nueva Construccion",IF($P125&gt;0,0,ROUNDUP(('4-Registro de activos'!$G125*'3- Datos generales'!$B$12*(1+'3- Datos generales'!$B$11)^(S$3-'3- Datos generales'!$B$4)),0)),0)</f>
        <v>0</v>
      </c>
      <c r="T125" s="161">
        <f>IF('4-Registro de activos'!$AY125="Nueva Construccion",IF($P125&gt;0,0,ROUNDUP(('4-Registro de activos'!$G125*'3- Datos generales'!$B$12*(1+'3- Datos generales'!$B$11)^(T$3-'3- Datos generales'!$B$4)),0)),0)</f>
        <v>0</v>
      </c>
      <c r="U125" s="161">
        <f>IF('4-Registro de activos'!$AY125="Nueva Construccion",IF($P125&gt;0,0,ROUNDUP(('4-Registro de activos'!$G125*'3- Datos generales'!$B$12*(1+'3- Datos generales'!$B$11)^(U$3-'3- Datos generales'!$B$4)),0)),0)</f>
        <v>0</v>
      </c>
      <c r="V125" s="161">
        <f>IF('4-Registro de activos'!$AY125="Nueva Construccion",IF($P125&gt;0,0,ROUNDUP(('4-Registro de activos'!$G125*'3- Datos generales'!$B$12*(1+'3- Datos generales'!$B$11)^(V$3-'3- Datos generales'!$B$4)),0)),0)</f>
        <v>0</v>
      </c>
      <c r="W125" s="161">
        <f>IF('4-Registro de activos'!$AY125="Nueva Construccion",IF($P125&gt;0,0,ROUNDUP(('4-Registro de activos'!$G125*'3- Datos generales'!$B$12*(1+'3- Datos generales'!$B$11)^(W$3-'3- Datos generales'!$B$4)),0)),0)</f>
        <v>0</v>
      </c>
      <c r="X125" s="161">
        <f>IF('4-Registro de activos'!$AY125="Nueva Construccion",IF($P125&gt;0,0,ROUNDUP(('4-Registro de activos'!$G125*'3- Datos generales'!$B$12*(1+'3- Datos generales'!$B$11)^(X$3-'3- Datos generales'!$B$4)),0)),0)</f>
        <v>0</v>
      </c>
      <c r="Y125" s="161">
        <f>IF('4-Registro de activos'!$AY125="Nueva Construccion",IF($P125&gt;0,0,ROUNDUP(('4-Registro de activos'!$G125*'3- Datos generales'!$B$12*(1+'3- Datos generales'!$B$11)^(Y$3-'3- Datos generales'!$B$4)),0)),0)</f>
        <v>0</v>
      </c>
      <c r="Z125" s="162">
        <f>IF('4-Registro de activos'!$AY125="Nueva Construccion",IF($P125&gt;0,0,ROUNDUP(('4-Registro de activos'!$G125*'3- Datos generales'!$B$12*(1+'3- Datos generales'!$B$11)^(Z$3-'3- Datos generales'!$B$4)),0)),0)</f>
        <v>0</v>
      </c>
      <c r="AA125" s="160">
        <f>IF('4-Registro de activos'!$AV125&lt;=(AA$3-'3- Datos generales'!$B$4),ROUNDUP(('4-Registro de activos'!$G125*'3- Datos generales'!$B$12*(1+'3- Datos generales'!$B$11)^(AA$3-'3- Datos generales'!$B$4)),0),0)</f>
        <v>0</v>
      </c>
      <c r="AB125" s="161">
        <f>IF('4-Registro de activos'!$AV125=(AB$3-'3- Datos generales'!$B$4),ROUNDUP(('4-Registro de activos'!$G125*'3- Datos generales'!$B$12*(1+'3- Datos generales'!$B$11)^(AB$3-'3- Datos generales'!$B$4)),0),0)</f>
        <v>0</v>
      </c>
      <c r="AC125" s="161">
        <f>IF('4-Registro de activos'!$AV125=(AC$3-'3- Datos generales'!$B$4),ROUNDUP(('4-Registro de activos'!$G125*'3- Datos generales'!$B$12*(1+'3- Datos generales'!$B$11)^(AC$3-'3- Datos generales'!$B$4)),0),0)</f>
        <v>0</v>
      </c>
      <c r="AD125" s="161">
        <f>IF('4-Registro de activos'!$AV125=(AD$3-'3- Datos generales'!$B$4),ROUNDUP(('4-Registro de activos'!$G125*'3- Datos generales'!$B$12*(1+'3- Datos generales'!$B$11)^(AD$3-'3- Datos generales'!$B$4)),0),0)</f>
        <v>0</v>
      </c>
      <c r="AE125" s="161">
        <f>IF('4-Registro de activos'!$AV125=(AE$3-'3- Datos generales'!$B$4),ROUNDUP(('4-Registro de activos'!$G125*'3- Datos generales'!$B$12*(1+'3- Datos generales'!$B$11)^(AE$3-'3- Datos generales'!$B$4)),0),0)</f>
        <v>0</v>
      </c>
      <c r="AF125" s="161">
        <f>IF('4-Registro de activos'!$AV125=(AF$3-'3- Datos generales'!$B$4),ROUNDUP(('4-Registro de activos'!$G125*'3- Datos generales'!$B$12*(1+'3- Datos generales'!$B$11)^(AF$3-'3- Datos generales'!$B$4)),0),0)</f>
        <v>0</v>
      </c>
      <c r="AG125" s="161">
        <f>IF('4-Registro de activos'!$AV125=(AG$3-'3- Datos generales'!$B$4),ROUNDUP(('4-Registro de activos'!$G125*'3- Datos generales'!$B$12*(1+'3- Datos generales'!$B$11)^(AG$3-'3- Datos generales'!$B$4)),0),0)</f>
        <v>0</v>
      </c>
      <c r="AH125" s="161">
        <f>IF('4-Registro de activos'!$AV125=(AH$3-'3- Datos generales'!$B$4),ROUNDUP(('4-Registro de activos'!$G125*'3- Datos generales'!$B$12*(1+'3- Datos generales'!$B$11)^(AH$3-'3- Datos generales'!$B$4)),0),0)</f>
        <v>0</v>
      </c>
      <c r="AI125" s="161">
        <f>IF('4-Registro de activos'!$AV125=(AI$3-'3- Datos generales'!$B$4),ROUNDUP(('4-Registro de activos'!$G125*'3- Datos generales'!$B$12*(1+'3- Datos generales'!$B$11)^(AI$3-'3- Datos generales'!$B$4)),0),0)</f>
        <v>0</v>
      </c>
      <c r="AJ125" s="161">
        <f>IF('4-Registro de activos'!$AV125=(AJ$3-'3- Datos generales'!$B$4),ROUNDUP(('4-Registro de activos'!$G125*'3- Datos generales'!$B$12*(1+'3- Datos generales'!$B$11)^(AJ$3-'3- Datos generales'!$B$4)),0),0)</f>
        <v>0</v>
      </c>
      <c r="AK125" s="162">
        <f>IF('4-Registro de activos'!$AV125=(AK$3-'3- Datos generales'!$B$4),ROUNDUP(('4-Registro de activos'!$G125*'3- Datos generales'!$B$12*(1+'3- Datos generales'!$B$11)^(AK$3-'3- Datos generales'!$B$4)),0),0)</f>
        <v>0</v>
      </c>
      <c r="AL125" s="160">
        <f>IF('4-Registro de activos'!$AV125&lt;=(AL$3-'3- Datos generales'!$B$4),ROUNDUP((('4-Registro de activos'!$H125*'3- Datos generales'!$B$12)*((1+'3- Datos generales'!$B$11)^(AL$3-'3- Datos generales'!$B$4+'8 -Datos de referencia'!$B$25))),0),0)</f>
        <v>0</v>
      </c>
      <c r="AM125" s="161">
        <f>IF('4-Registro de activos'!$AV125=(AM$3-'3- Datos generales'!$B$4),ROUNDUP((('4-Registro de activos'!$H125*'3- Datos generales'!$B$12)*((1+'3- Datos generales'!$B$11)^(AM$3-'3- Datos generales'!$B$4+'8 -Datos de referencia'!$B$25))),0),0)</f>
        <v>0</v>
      </c>
      <c r="AN125" s="161">
        <f>IF('4-Registro de activos'!$AV125=(AN$3-'3- Datos generales'!$B$4),ROUNDUP((('4-Registro de activos'!$H125*'3- Datos generales'!$B$12)*((1+'3- Datos generales'!$B$11)^(AN$3-'3- Datos generales'!$B$4+'8 -Datos de referencia'!$B$25))),0),0)</f>
        <v>0</v>
      </c>
      <c r="AO125" s="161">
        <f>IF('4-Registro de activos'!$AV125=(AO$3-'3- Datos generales'!$B$4),ROUNDUP((('4-Registro de activos'!$H125*'3- Datos generales'!$B$12)*((1+'3- Datos generales'!$B$11)^(AO$3-'3- Datos generales'!$B$4+'8 -Datos de referencia'!$B$25))),0),0)</f>
        <v>0</v>
      </c>
      <c r="AP125" s="161">
        <f>IF('4-Registro de activos'!$AV125=(AP$3-'3- Datos generales'!$B$4),ROUNDUP((('4-Registro de activos'!$H125*'3- Datos generales'!$B$12)*((1+'3- Datos generales'!$B$11)^(AP$3-'3- Datos generales'!$B$4+'8 -Datos de referencia'!$B$25))),0),0)</f>
        <v>0</v>
      </c>
      <c r="AQ125" s="161">
        <f>IF('4-Registro de activos'!$AV125=(AQ$3-'3- Datos generales'!$B$4),ROUNDUP((('4-Registro de activos'!$H125*'3- Datos generales'!$B$12)*((1+'3- Datos generales'!$B$11)^(AQ$3-'3- Datos generales'!$B$4+'8 -Datos de referencia'!$B$25))),0),0)</f>
        <v>0</v>
      </c>
      <c r="AR125" s="161">
        <f>IF('4-Registro de activos'!$AV125=(AR$3-'3- Datos generales'!$B$4),ROUNDUP((('4-Registro de activos'!$H125*'3- Datos generales'!$B$12)*((1+'3- Datos generales'!$B$11)^(AR$3-'3- Datos generales'!$B$4+'8 -Datos de referencia'!$B$25))),0),0)</f>
        <v>0</v>
      </c>
      <c r="AS125" s="161">
        <f>IF('4-Registro de activos'!$AV125=(AS$3-'3- Datos generales'!$B$4),ROUNDUP((('4-Registro de activos'!$H125*'3- Datos generales'!$B$12)*((1+'3- Datos generales'!$B$11)^(AS$3-'3- Datos generales'!$B$4+'8 -Datos de referencia'!$B$25))),0),0)</f>
        <v>0</v>
      </c>
      <c r="AT125" s="161">
        <f>IF('4-Registro de activos'!$AV125=(AT$3-'3- Datos generales'!$B$4),ROUNDUP((('4-Registro de activos'!$H125*'3- Datos generales'!$B$12)*((1+'3- Datos generales'!$B$11)^(AT$3-'3- Datos generales'!$B$4+'8 -Datos de referencia'!$B$25))),0),0)</f>
        <v>0</v>
      </c>
      <c r="AU125" s="161">
        <f>IF('4-Registro de activos'!$AV125=(AU$3-'3- Datos generales'!$B$4),ROUNDUP((('4-Registro de activos'!$H125*'3- Datos generales'!$B$12)*((1+'3- Datos generales'!$B$11)^(AU$3-'3- Datos generales'!$B$4+'8 -Datos de referencia'!$B$25))),0),0)</f>
        <v>0</v>
      </c>
      <c r="AV125" s="162">
        <f>IF('4-Registro de activos'!$AV125=(AV$3-'3- Datos generales'!$B$4),ROUNDUP((('4-Registro de activos'!$H125*'3- Datos generales'!$B$12)*((1+'3- Datos generales'!$B$11)^(AV$3-'3- Datos generales'!$B$4+'8 -Datos de referencia'!$B$25))),0),0)</f>
        <v>0</v>
      </c>
      <c r="AW125" s="165">
        <f>IF(P125&gt;0,($M125*(1+'3- Datos generales'!$B$5)^('5-Proyección inversiones'!AW$3-'3- Datos generales'!$B$4))*(P125*((1+'3- Datos generales'!$B$11)^(AW$3-'3- Datos generales'!$B$4+'8 -Datos de referencia'!$B$25))),0)</f>
        <v>0</v>
      </c>
      <c r="AX125" s="157">
        <f>IF(Q125&gt;0,($M125*(1+'3- Datos generales'!$B$5)^(AX$3-'3- Datos generales'!$B$4))*(Q125*((1+'3- Datos generales'!$B$11)^('5-Proyección inversiones'!AX$3-'3- Datos generales'!$B$4+'8 -Datos de referencia'!$B$25))),0)</f>
        <v>0</v>
      </c>
      <c r="AY125" s="157">
        <f>IF(R125&gt;0,($M125*(1+'3- Datos generales'!$B$5)^(AY$3-'3- Datos generales'!$B$4))*(R125*((1+'3- Datos generales'!$B$11)^('5-Proyección inversiones'!AY$3-'3- Datos generales'!$B$4+'8 -Datos de referencia'!$B$25))),0)</f>
        <v>0</v>
      </c>
      <c r="AZ125" s="157">
        <f>IF(S125&gt;0,($M125*(1+'3- Datos generales'!$B$5)^(AZ$3-'3- Datos generales'!$B$4))*(S125*((1+'3- Datos generales'!$B$11)^('5-Proyección inversiones'!AZ$3-'3- Datos generales'!$B$4+'8 -Datos de referencia'!$B$25))),0)</f>
        <v>0</v>
      </c>
      <c r="BA125" s="157">
        <f>IF(T125&gt;0,($M125*(1+'3- Datos generales'!$B$5)^(BA$3-'3- Datos generales'!$B$4))*(T125*((1+'3- Datos generales'!$B$11)^('5-Proyección inversiones'!BA$3-'3- Datos generales'!$B$4+'8 -Datos de referencia'!$B$25))),0)</f>
        <v>0</v>
      </c>
      <c r="BB125" s="157">
        <f>IF(U125&gt;0,($M125*(1+'3- Datos generales'!$B$5)^(BB$3-'3- Datos generales'!$B$4))*(U125*((1+'3- Datos generales'!$B$11)^('5-Proyección inversiones'!BB$3-'3- Datos generales'!$B$4+'8 -Datos de referencia'!$B$25))),0)</f>
        <v>0</v>
      </c>
      <c r="BC125" s="157">
        <f>IF(V125&gt;0,($M125*(1+'3- Datos generales'!$B$5)^(BC$3-'3- Datos generales'!$B$4))*(V125*((1+'3- Datos generales'!$B$11)^('5-Proyección inversiones'!BC$3-'3- Datos generales'!$B$4+'8 -Datos de referencia'!$B$25))),0)</f>
        <v>0</v>
      </c>
      <c r="BD125" s="157">
        <f>IF(W125&gt;0,($M125*(1+'3- Datos generales'!$B$5)^(BD$3-'3- Datos generales'!$B$4))*(W125*((1+'3- Datos generales'!$B$11)^('5-Proyección inversiones'!BD$3-'3- Datos generales'!$B$4+'8 -Datos de referencia'!$B$25))),0)</f>
        <v>0</v>
      </c>
      <c r="BE125" s="157">
        <f>IF(X125&gt;0,($M125*(1+'3- Datos generales'!$B$5)^(BE$3-'3- Datos generales'!$B$4))*(X125*((1+'3- Datos generales'!$B$11)^('5-Proyección inversiones'!BE$3-'3- Datos generales'!$B$4+'8 -Datos de referencia'!$B$25))),0)</f>
        <v>0</v>
      </c>
      <c r="BF125" s="157">
        <f>IF(Y125&gt;0,($M125*(1+'3- Datos generales'!$B$5)^(BF$3-'3- Datos generales'!$B$4))*(Y125*((1+'3- Datos generales'!$B$11)^('5-Proyección inversiones'!BF$3-'3- Datos generales'!$B$4+'8 -Datos de referencia'!$B$25))),0)</f>
        <v>0</v>
      </c>
      <c r="BG125" s="158">
        <f>IF(Z125&gt;0,($M125*(1+'3- Datos generales'!$B$5)^(BG$3-'3- Datos generales'!$B$4))*(Z125*((1+'3- Datos generales'!$B$11)^('5-Proyección inversiones'!BG$3-'3- Datos generales'!$B$4+'8 -Datos de referencia'!$B$25))),0)</f>
        <v>0</v>
      </c>
      <c r="BH125" s="165">
        <f>IF(AA125&gt;0,($N125*(1+'3- Datos generales'!$B$5)^(BH$3-'3- Datos generales'!$B$4))*(AA125*((1+'3- Datos generales'!$B$11)^('5-Proyección inversiones'!BH$3-'3- Datos generales'!$B$4+'8 -Datos de referencia'!$B$25))),0)</f>
        <v>0</v>
      </c>
      <c r="BI125" s="157">
        <f>IF(AB125&gt;0,$N125*((1+'3- Datos generales'!$B$5)^(BI$3-'3- Datos generales'!$B$4))*(AB125*((1+'3- Datos generales'!$B$11)^('5-Proyección inversiones'!BI$3-'3- Datos generales'!$B$4+'8 -Datos de referencia'!$B$25))),0)</f>
        <v>0</v>
      </c>
      <c r="BJ125" s="157">
        <f>IF(AC125&gt;0,$N125*((1+'3- Datos generales'!$B$5)^(BJ$3-'3- Datos generales'!$B$4))*(AC125*((1+'3- Datos generales'!$B$11)^('5-Proyección inversiones'!BJ$3-'3- Datos generales'!$B$4+'8 -Datos de referencia'!$B$25))),0)</f>
        <v>0</v>
      </c>
      <c r="BK125" s="157">
        <f>IF(AD125&gt;0,$N125*((1+'3- Datos generales'!$B$5)^(BK$3-'3- Datos generales'!$B$4))*(AD125*((1+'3- Datos generales'!$B$11)^('5-Proyección inversiones'!BK$3-'3- Datos generales'!$B$4+'8 -Datos de referencia'!$B$25))),0)</f>
        <v>0</v>
      </c>
      <c r="BL125" s="157">
        <f>IF(AE125&gt;0,$N125*((1+'3- Datos generales'!$B$5)^(BL$3-'3- Datos generales'!$B$4))*(AE125*((1+'3- Datos generales'!$B$11)^('5-Proyección inversiones'!BL$3-'3- Datos generales'!$B$4+'8 -Datos de referencia'!$B$25))),0)</f>
        <v>0</v>
      </c>
      <c r="BM125" s="157">
        <f>IF(AF125&gt;0,$N125*((1+'3- Datos generales'!$B$5)^(BM$3-'3- Datos generales'!$B$4))*(AF125*((1+'3- Datos generales'!$B$11)^('5-Proyección inversiones'!BM$3-'3- Datos generales'!$B$4+'8 -Datos de referencia'!$B$25))),0)</f>
        <v>0</v>
      </c>
      <c r="BN125" s="157">
        <f>IF(AG125&gt;0,$N125*((1+'3- Datos generales'!$B$5)^(BN$3-'3- Datos generales'!$B$4))*(AG125*((1+'3- Datos generales'!$B$11)^('5-Proyección inversiones'!BN$3-'3- Datos generales'!$B$4+'8 -Datos de referencia'!$B$25))),0)</f>
        <v>0</v>
      </c>
      <c r="BO125" s="157">
        <f>IF(AH125&gt;0,$N125*((1+'3- Datos generales'!$B$5)^(BO$3-'3- Datos generales'!$B$4))*(AH125*((1+'3- Datos generales'!$B$11)^('5-Proyección inversiones'!BO$3-'3- Datos generales'!$B$4+'8 -Datos de referencia'!$B$25))),0)</f>
        <v>0</v>
      </c>
      <c r="BP125" s="157">
        <f>IF(AI125&gt;0,$N125*((1+'3- Datos generales'!$B$5)^(BP$3-'3- Datos generales'!$B$4))*(AI125*((1+'3- Datos generales'!$B$11)^('5-Proyección inversiones'!BP$3-'3- Datos generales'!$B$4+'8 -Datos de referencia'!$B$25))),0)</f>
        <v>0</v>
      </c>
      <c r="BQ125" s="157">
        <f>IF(AJ125&gt;0,$N125*((1+'3- Datos generales'!$B$5)^(BQ$3-'3- Datos generales'!$B$4))*(AJ125*((1+'3- Datos generales'!$B$11)^('5-Proyección inversiones'!BQ$3-'3- Datos generales'!$B$4+'8 -Datos de referencia'!$B$25))),0)</f>
        <v>0</v>
      </c>
      <c r="BR125" s="158">
        <f>IF(AK125&gt;0,$N125*((1+'3- Datos generales'!$B$5)^(BR$3-'3- Datos generales'!$B$4))*(AK125*((1+'3- Datos generales'!$B$11)^('5-Proyección inversiones'!BR$3-'3- Datos generales'!$B$4+'8 -Datos de referencia'!$B$25))),0)</f>
        <v>0</v>
      </c>
      <c r="BS125" s="165">
        <f>IF(AL125&gt;0,AL125*($O125*(1+'3- Datos generales'!$B$5)^(BH$3-'3- Datos generales'!$B$4)),0)</f>
        <v>0</v>
      </c>
      <c r="BT125" s="157">
        <f>IF(AM125&gt;0,AM125*($O125*(1+'3- Datos generales'!$B$5)^(BT$3-'3- Datos generales'!$B$4)),0)</f>
        <v>0</v>
      </c>
      <c r="BU125" s="157">
        <f>IF(AN125&gt;0,AN125*($O125*(1+'3- Datos generales'!$B$5)^(BU$3-'3- Datos generales'!$B$4)),0)</f>
        <v>0</v>
      </c>
      <c r="BV125" s="157">
        <f>IF(AO125&gt;0,AO125*($O125*(1+'3- Datos generales'!$B$5)^(BV$3-'3- Datos generales'!$B$4)),0)</f>
        <v>0</v>
      </c>
      <c r="BW125" s="157">
        <f>IF(AP125&gt;0,AP125*($O125*(1+'3- Datos generales'!$B$5)^(BW$3-'3- Datos generales'!$B$4)),0)</f>
        <v>0</v>
      </c>
      <c r="BX125" s="157">
        <f>IF(AQ125&gt;0,AQ125*($O125*(1+'3- Datos generales'!$B$5)^(BX$3-'3- Datos generales'!$B$4)),0)</f>
        <v>0</v>
      </c>
      <c r="BY125" s="157">
        <f>IF(AR125&gt;0,AR125*($O125*(1+'3- Datos generales'!$B$5)^(BY$3-'3- Datos generales'!$B$4)),0)</f>
        <v>0</v>
      </c>
      <c r="BZ125" s="157">
        <f>IF(AS125&gt;0,AS125*($O125*(1+'3- Datos generales'!$B$5)^(BZ$3-'3- Datos generales'!$B$4)),0)</f>
        <v>0</v>
      </c>
      <c r="CA125" s="157">
        <f>IF(AT125&gt;0,AT125*($O125*(1+'3- Datos generales'!$B$5)^(CA$3-'3- Datos generales'!$B$4)),0)</f>
        <v>0</v>
      </c>
      <c r="CB125" s="157">
        <f>IF(AU125&gt;0,AU125*($O125*(1+'3- Datos generales'!$B$5)^(CB$3-'3- Datos generales'!$B$4)),0)</f>
        <v>0</v>
      </c>
      <c r="CC125" s="158">
        <f>IF(AV125&gt;0,AV125*($O125*(1+'3- Datos generales'!$B$5)^(CC$3-'3- Datos generales'!$B$4)),0)</f>
        <v>0</v>
      </c>
    </row>
  </sheetData>
  <sheetProtection algorithmName="SHA-512" hashValue="WyptAmmOXi8iIkMIS4tktxLU5spbF8f1vThld2Xu9c2eQltS5UGR+5OOUy8wpVBngjS5Olbt2Zmio/UiSyyciA==" saltValue="xnQWW3bXx9Cej9b1ZjreLg==" spinCount="100000" sheet="1" objects="1" scenarios="1"/>
  <conditionalFormatting sqref="L4:L125">
    <cfRule type="cellIs" dxfId="9" priority="1" operator="equal">
      <formula>"Alta Prioridad"</formula>
    </cfRule>
    <cfRule type="cellIs" dxfId="8" priority="2" operator="equal">
      <formula>"Media Prioridad"</formula>
    </cfRule>
    <cfRule type="cellIs" dxfId="7" priority="3" operator="equal">
      <formula>"Baja Prioridad"</formula>
    </cfRule>
    <cfRule type="cellIs" dxfId="6" priority="4" operator="equal">
      <formula>"Nueva Construccion"</formula>
    </cfRule>
  </conditionalFormatting>
  <conditionalFormatting sqref="J5:J125">
    <cfRule type="cellIs" dxfId="5" priority="7" operator="equal">
      <formula>"Bajo Riesgo"</formula>
    </cfRule>
  </conditionalFormatting>
  <conditionalFormatting sqref="J5:J125">
    <cfRule type="cellIs" dxfId="4" priority="5" operator="equal">
      <formula>"Alto Riesgo"</formula>
    </cfRule>
    <cfRule type="cellIs" dxfId="3" priority="6" operator="equal">
      <formula>"Medio Riesgo"</formula>
    </cfRule>
  </conditionalFormatting>
  <conditionalFormatting sqref="J4">
    <cfRule type="cellIs" dxfId="2" priority="10" operator="equal">
      <formula>"Bajo Riesgo"</formula>
    </cfRule>
  </conditionalFormatting>
  <conditionalFormatting sqref="J4">
    <cfRule type="cellIs" dxfId="1" priority="8" operator="equal">
      <formula>"Alto Riesgo"</formula>
    </cfRule>
    <cfRule type="cellIs" dxfId="0" priority="9" operator="equal">
      <formula>"Medio Riesgo"</formula>
    </cfRule>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8"/>
  <sheetViews>
    <sheetView zoomScaleNormal="100" workbookViewId="0">
      <selection activeCell="A9" sqref="A9"/>
    </sheetView>
  </sheetViews>
  <sheetFormatPr defaultRowHeight="15" x14ac:dyDescent="0.25"/>
  <cols>
    <col min="1" max="1" width="54" style="12" customWidth="1"/>
    <col min="2" max="2" width="13.85546875" style="12" bestFit="1" customWidth="1"/>
    <col min="3" max="12" width="12.140625" style="12" bestFit="1" customWidth="1"/>
    <col min="13" max="16384" width="9.140625" style="12"/>
  </cols>
  <sheetData>
    <row r="1" spans="1:15" x14ac:dyDescent="0.25">
      <c r="A1" s="18"/>
      <c r="B1" s="19">
        <f>'3- Datos generales'!B4-'6-TSFM'!B2</f>
        <v>0</v>
      </c>
      <c r="C1" s="19">
        <v>1</v>
      </c>
      <c r="D1" s="19">
        <f t="shared" ref="D1:L1" si="0">C1+1</f>
        <v>2</v>
      </c>
      <c r="E1" s="19">
        <f t="shared" si="0"/>
        <v>3</v>
      </c>
      <c r="F1" s="19">
        <f t="shared" si="0"/>
        <v>4</v>
      </c>
      <c r="G1" s="19">
        <f t="shared" si="0"/>
        <v>5</v>
      </c>
      <c r="H1" s="19">
        <f t="shared" si="0"/>
        <v>6</v>
      </c>
      <c r="I1" s="19">
        <f t="shared" si="0"/>
        <v>7</v>
      </c>
      <c r="J1" s="19">
        <f t="shared" si="0"/>
        <v>8</v>
      </c>
      <c r="K1" s="19">
        <f t="shared" si="0"/>
        <v>9</v>
      </c>
      <c r="L1" s="19">
        <f t="shared" si="0"/>
        <v>10</v>
      </c>
    </row>
    <row r="2" spans="1:15" x14ac:dyDescent="0.25">
      <c r="A2" s="84" t="s">
        <v>33</v>
      </c>
      <c r="B2" s="78">
        <f>'3- Datos generales'!B4</f>
        <v>2014</v>
      </c>
      <c r="C2" s="78">
        <f>B2+1</f>
        <v>2015</v>
      </c>
      <c r="D2" s="78">
        <f t="shared" ref="D2:L2" si="1">IF(C2=20,1,C2+1)</f>
        <v>2016</v>
      </c>
      <c r="E2" s="78">
        <f t="shared" si="1"/>
        <v>2017</v>
      </c>
      <c r="F2" s="78">
        <f t="shared" si="1"/>
        <v>2018</v>
      </c>
      <c r="G2" s="78">
        <f t="shared" si="1"/>
        <v>2019</v>
      </c>
      <c r="H2" s="78">
        <f t="shared" si="1"/>
        <v>2020</v>
      </c>
      <c r="I2" s="78">
        <f t="shared" si="1"/>
        <v>2021</v>
      </c>
      <c r="J2" s="78">
        <f t="shared" si="1"/>
        <v>2022</v>
      </c>
      <c r="K2" s="78">
        <f t="shared" si="1"/>
        <v>2023</v>
      </c>
      <c r="L2" s="78">
        <f t="shared" si="1"/>
        <v>2024</v>
      </c>
    </row>
    <row r="3" spans="1:15" s="16" customFormat="1" x14ac:dyDescent="0.25">
      <c r="A3" s="85" t="s">
        <v>74</v>
      </c>
      <c r="B3" s="80">
        <f>'3- Datos generales'!B13</f>
        <v>0</v>
      </c>
      <c r="C3" s="81">
        <f>ROUNDUP('3- Datos generales'!$B$13*(1+'3- Datos generales'!$B$11)^(C2-'3- Datos generales'!$B$4),0)</f>
        <v>0</v>
      </c>
      <c r="D3" s="81">
        <f>ROUNDUP('3- Datos generales'!$B$13*(1+'3- Datos generales'!$B$11)^(D2-'3- Datos generales'!$B$4),0)</f>
        <v>0</v>
      </c>
      <c r="E3" s="81">
        <f>ROUNDUP('3- Datos generales'!$B$13*(1+'3- Datos generales'!$B$11)^(E2-'3- Datos generales'!$B$4),0)</f>
        <v>0</v>
      </c>
      <c r="F3" s="81">
        <f>ROUNDUP('3- Datos generales'!$B$13*(1+'3- Datos generales'!$B$11)^(F2-'3- Datos generales'!$B$4),0)</f>
        <v>0</v>
      </c>
      <c r="G3" s="81">
        <f>ROUNDUP('3- Datos generales'!$B$13*(1+'3- Datos generales'!$B$11)^(G2-'3- Datos generales'!$B$4),0)</f>
        <v>0</v>
      </c>
      <c r="H3" s="81">
        <f>ROUNDUP('3- Datos generales'!$B$13*(1+'3- Datos generales'!$B$11)^(H2-'3- Datos generales'!$B$4),0)</f>
        <v>0</v>
      </c>
      <c r="I3" s="81">
        <f>ROUNDUP('3- Datos generales'!$B$13*(1+'3- Datos generales'!$B$11)^(I2-'3- Datos generales'!$B$4),0)</f>
        <v>0</v>
      </c>
      <c r="J3" s="81">
        <f>ROUNDUP('3- Datos generales'!$B$13*(1+'3- Datos generales'!$B$11)^(J2-'3- Datos generales'!$B$4),0)</f>
        <v>0</v>
      </c>
      <c r="K3" s="81">
        <f>ROUNDUP('3- Datos generales'!$B$13*(1+'3- Datos generales'!$B$11)^(K2-'3- Datos generales'!$B$4),0)</f>
        <v>0</v>
      </c>
      <c r="L3" s="81">
        <f>ROUNDUP('3- Datos generales'!$B$13*(1+'3- Datos generales'!$B$11)^(L2-'3- Datos generales'!$B$4),0)</f>
        <v>0</v>
      </c>
      <c r="N3" s="7"/>
      <c r="O3" s="12"/>
    </row>
    <row r="4" spans="1:15" s="16" customFormat="1" x14ac:dyDescent="0.25">
      <c r="A4" s="86" t="s">
        <v>75</v>
      </c>
      <c r="B4" s="82">
        <f>'3- Datos generales'!B14</f>
        <v>0</v>
      </c>
      <c r="C4" s="83">
        <f>ROUNDUP('3- Datos generales'!$B$14*((1+'3- Datos generales'!$B$11)^C1),0)+((SUM('5-Proyección inversiones'!AA4:AA64)+SUM('5-Proyección inversiones'!P4:P64))*'3- Datos generales'!B12)</f>
        <v>0</v>
      </c>
      <c r="D4" s="83">
        <f>ROUNDUP(C4*(1+'3- Datos generales'!$B$11)^(D1-C1),0)+((SUM('5-Proyección inversiones'!AB4:AB64)+SUM('5-Proyección inversiones'!Q4:Q64))*'3- Datos generales'!B12)</f>
        <v>0</v>
      </c>
      <c r="E4" s="83">
        <f>ROUNDUP(D4*(1+'3- Datos generales'!$B$11)^(E1-D1),0)+(SUM('5-Proyección inversiones'!AC4:AC64)+SUM('5-Proyección inversiones'!R4:R64))</f>
        <v>0</v>
      </c>
      <c r="F4" s="83">
        <f>ROUNDUP(E4*(1+'3- Datos generales'!$B$11)^(F1-E1),0)+(SUM('5-Proyección inversiones'!AD4:AD64)+SUM('5-Proyección inversiones'!S4:S64))</f>
        <v>0</v>
      </c>
      <c r="G4" s="83">
        <f>ROUNDUP(F4*(1+'3- Datos generales'!$B$11)^(G1-F1),0)+(SUM('5-Proyección inversiones'!AE4:AE64)+SUM('5-Proyección inversiones'!T4:T64))</f>
        <v>0</v>
      </c>
      <c r="H4" s="83">
        <f>ROUNDUP(G4*(1+'3- Datos generales'!$B$11)^(H1-G1),0)+(SUM('5-Proyección inversiones'!AF4:AF64)+SUM('5-Proyección inversiones'!U4:U64))</f>
        <v>0</v>
      </c>
      <c r="I4" s="83">
        <f>ROUNDUP(H4*(1+'3- Datos generales'!$B$11)^(I1-H1),0)+(SUM('5-Proyección inversiones'!AG4:AG64)+SUM('5-Proyección inversiones'!V4:V64))</f>
        <v>0</v>
      </c>
      <c r="J4" s="83">
        <f>ROUNDUP(I4*(1+'3- Datos generales'!$B$11)^(J1-I1),0)+(SUM('5-Proyección inversiones'!AH4:AH64)+SUM('5-Proyección inversiones'!W4:W64))</f>
        <v>0</v>
      </c>
      <c r="K4" s="83">
        <f>ROUNDUP(J4*(1+'3- Datos generales'!$B$11)^(K1-J1),0)+(SUM('5-Proyección inversiones'!AI4:AI64)+SUM('5-Proyección inversiones'!X4:X64))</f>
        <v>0</v>
      </c>
      <c r="L4" s="83">
        <f>ROUNDUP(K4*(1+'3- Datos generales'!$B$11)^(L1-K1),0)+(SUM('5-Proyección inversiones'!AJ4:AJ64)+SUM('5-Proyección inversiones'!Y4:Y64))</f>
        <v>0</v>
      </c>
      <c r="N4" s="12"/>
      <c r="O4" s="12"/>
    </row>
    <row r="5" spans="1:15" s="16" customFormat="1" x14ac:dyDescent="0.25">
      <c r="A5" s="87" t="s">
        <v>128</v>
      </c>
      <c r="B5" s="79" t="e">
        <f>B4/B3</f>
        <v>#DIV/0!</v>
      </c>
      <c r="C5" s="79" t="e">
        <f>C4/C3</f>
        <v>#DIV/0!</v>
      </c>
      <c r="D5" s="79" t="e">
        <f t="shared" ref="D5:L5" si="2">D4/D3</f>
        <v>#DIV/0!</v>
      </c>
      <c r="E5" s="79" t="e">
        <f t="shared" si="2"/>
        <v>#DIV/0!</v>
      </c>
      <c r="F5" s="79" t="e">
        <f t="shared" si="2"/>
        <v>#DIV/0!</v>
      </c>
      <c r="G5" s="79" t="e">
        <f t="shared" si="2"/>
        <v>#DIV/0!</v>
      </c>
      <c r="H5" s="79" t="e">
        <f t="shared" si="2"/>
        <v>#DIV/0!</v>
      </c>
      <c r="I5" s="79" t="e">
        <f t="shared" si="2"/>
        <v>#DIV/0!</v>
      </c>
      <c r="J5" s="79" t="e">
        <f t="shared" si="2"/>
        <v>#DIV/0!</v>
      </c>
      <c r="K5" s="79" t="e">
        <f t="shared" si="2"/>
        <v>#DIV/0!</v>
      </c>
      <c r="L5" s="79" t="e">
        <f t="shared" si="2"/>
        <v>#DIV/0!</v>
      </c>
      <c r="N5" s="12"/>
      <c r="O5" s="12"/>
    </row>
    <row r="6" spans="1:15" s="70" customFormat="1" x14ac:dyDescent="0.25">
      <c r="A6" s="88"/>
      <c r="B6" s="71"/>
      <c r="C6" s="71"/>
      <c r="D6" s="71"/>
      <c r="E6" s="71"/>
      <c r="F6" s="71"/>
      <c r="G6" s="71"/>
      <c r="H6" s="71"/>
      <c r="I6" s="71"/>
      <c r="J6" s="71"/>
      <c r="K6" s="71"/>
      <c r="M6" s="72"/>
      <c r="N6" s="72"/>
    </row>
    <row r="7" spans="1:15" x14ac:dyDescent="0.25">
      <c r="A7" s="85" t="s">
        <v>76</v>
      </c>
      <c r="B7" s="76">
        <f>COUNTIF('5-Proyección inversiones'!AW4:AW125,"&gt;0")</f>
        <v>0</v>
      </c>
      <c r="C7" s="76">
        <f>COUNTIF('5-Proyección inversiones'!AX4:AX125,"&gt;0")</f>
        <v>0</v>
      </c>
      <c r="D7" s="76">
        <f>COUNTIF('5-Proyección inversiones'!AY4:AY125,"&gt;0")</f>
        <v>0</v>
      </c>
      <c r="E7" s="76">
        <f>COUNTIF('5-Proyección inversiones'!AZ4:AZ125,"&gt;0")</f>
        <v>0</v>
      </c>
      <c r="F7" s="76">
        <f>COUNTIF('5-Proyección inversiones'!BA4:BA125,"&gt;0")</f>
        <v>0</v>
      </c>
      <c r="G7" s="76">
        <f>COUNTIF('5-Proyección inversiones'!BB4:BB125,"&gt;0")</f>
        <v>0</v>
      </c>
      <c r="H7" s="76">
        <f>COUNTIF('5-Proyección inversiones'!BC4:BC125,"&gt;0")</f>
        <v>0</v>
      </c>
      <c r="I7" s="76">
        <f>COUNTIF('5-Proyección inversiones'!BD4:BD125,"&gt;0")</f>
        <v>0</v>
      </c>
      <c r="J7" s="76">
        <f>COUNTIF('5-Proyección inversiones'!BE4:BE125,"&gt;0")</f>
        <v>0</v>
      </c>
      <c r="K7" s="76">
        <f>COUNTIF('5-Proyección inversiones'!BF4:BF125,"&gt;0")</f>
        <v>0</v>
      </c>
      <c r="L7" s="76">
        <f>COUNTIF('5-Proyección inversiones'!BG4:BG125,"&gt;0")</f>
        <v>0</v>
      </c>
    </row>
    <row r="8" spans="1:15" x14ac:dyDescent="0.25">
      <c r="A8" s="89" t="s">
        <v>129</v>
      </c>
      <c r="B8" s="4">
        <f>COUNTIF('5-Proyección inversiones'!BH4:BH125,"&gt;0")</f>
        <v>0</v>
      </c>
      <c r="C8" s="4">
        <f>COUNTIF('5-Proyección inversiones'!BI4:BI125,"&gt;0")</f>
        <v>0</v>
      </c>
      <c r="D8" s="4">
        <f>COUNTIF('5-Proyección inversiones'!BJ4:BJ125,"&gt;0")</f>
        <v>0</v>
      </c>
      <c r="E8" s="4">
        <f>COUNTIF('5-Proyección inversiones'!BK4:BK125,"&gt;0")</f>
        <v>0</v>
      </c>
      <c r="F8" s="4">
        <f>COUNTIF('5-Proyección inversiones'!BL4:BL125,"&gt;0")</f>
        <v>0</v>
      </c>
      <c r="G8" s="4">
        <f>COUNTIF('5-Proyección inversiones'!BM4:BM125,"&gt;0")</f>
        <v>0</v>
      </c>
      <c r="H8" s="4">
        <f>COUNTIF('5-Proyección inversiones'!BN4:BN125,"&gt;0")</f>
        <v>0</v>
      </c>
      <c r="I8" s="4">
        <f>COUNTIF('5-Proyección inversiones'!BO4:BO125,"&gt;0")</f>
        <v>0</v>
      </c>
      <c r="J8" s="4">
        <f>COUNTIF('5-Proyección inversiones'!BP4:BP125,"&gt;0")</f>
        <v>0</v>
      </c>
      <c r="K8" s="4">
        <f>COUNTIF('5-Proyección inversiones'!BQ4:BQ125,"&gt;0")</f>
        <v>0</v>
      </c>
      <c r="L8" s="4">
        <f>COUNTIF('5-Proyección inversiones'!BR4:BR125,"&gt;0")</f>
        <v>0</v>
      </c>
    </row>
    <row r="9" spans="1:15" ht="15.75" thickBot="1" x14ac:dyDescent="0.3">
      <c r="A9" s="90" t="s">
        <v>126</v>
      </c>
      <c r="B9" s="77">
        <f>COUNTIF('5-Proyección inversiones'!BS4:BS125,"&gt;0")</f>
        <v>0</v>
      </c>
      <c r="C9" s="77">
        <f>COUNTIF('5-Proyección inversiones'!BT4:BT125,"&gt;0")</f>
        <v>0</v>
      </c>
      <c r="D9" s="77">
        <f>COUNTIF('5-Proyección inversiones'!BU4:BU125,"&gt;0")</f>
        <v>0</v>
      </c>
      <c r="E9" s="77">
        <f>COUNTIF('5-Proyección inversiones'!BV4:BV125,"&gt;0")</f>
        <v>0</v>
      </c>
      <c r="F9" s="77">
        <f>COUNTIF('5-Proyección inversiones'!BW4:BW125,"&gt;0")</f>
        <v>0</v>
      </c>
      <c r="G9" s="77">
        <f>COUNTIF('5-Proyección inversiones'!BX4:BX125,"&gt;0")</f>
        <v>0</v>
      </c>
      <c r="H9" s="77">
        <f>COUNTIF('5-Proyección inversiones'!BY4:BY125,"&gt;0")</f>
        <v>0</v>
      </c>
      <c r="I9" s="77">
        <f>COUNTIF('5-Proyección inversiones'!BZ4:BZ125,"&gt;0")</f>
        <v>0</v>
      </c>
      <c r="J9" s="77">
        <f>COUNTIF('5-Proyección inversiones'!CA4:CA125,"&gt;0")</f>
        <v>0</v>
      </c>
      <c r="K9" s="77">
        <f>COUNTIF('5-Proyección inversiones'!CB4:CB125,"&gt;0")</f>
        <v>0</v>
      </c>
      <c r="L9" s="77">
        <f>COUNTIF('5-Proyección inversiones'!CC4:CC125,"&gt;0")</f>
        <v>0</v>
      </c>
    </row>
    <row r="10" spans="1:15" ht="15.75" thickTop="1" x14ac:dyDescent="0.25">
      <c r="A10" s="91" t="s">
        <v>118</v>
      </c>
      <c r="B10" s="74">
        <f>SUM(B7:B9)</f>
        <v>0</v>
      </c>
      <c r="C10" s="74">
        <f t="shared" ref="C10:L10" si="3">SUM(C7:C9)</f>
        <v>0</v>
      </c>
      <c r="D10" s="74">
        <f t="shared" si="3"/>
        <v>0</v>
      </c>
      <c r="E10" s="74">
        <f t="shared" si="3"/>
        <v>0</v>
      </c>
      <c r="F10" s="74">
        <f t="shared" si="3"/>
        <v>0</v>
      </c>
      <c r="G10" s="74">
        <f t="shared" si="3"/>
        <v>0</v>
      </c>
      <c r="H10" s="74">
        <f t="shared" si="3"/>
        <v>0</v>
      </c>
      <c r="I10" s="74">
        <f t="shared" si="3"/>
        <v>0</v>
      </c>
      <c r="J10" s="74">
        <f t="shared" si="3"/>
        <v>0</v>
      </c>
      <c r="K10" s="74">
        <f t="shared" si="3"/>
        <v>0</v>
      </c>
      <c r="L10" s="74">
        <f t="shared" si="3"/>
        <v>0</v>
      </c>
    </row>
    <row r="11" spans="1:15" s="70" customFormat="1" x14ac:dyDescent="0.25">
      <c r="A11" s="88"/>
      <c r="B11" s="71"/>
      <c r="C11" s="71"/>
      <c r="D11" s="71"/>
      <c r="E11" s="71"/>
      <c r="F11" s="71"/>
      <c r="G11" s="71"/>
      <c r="H11" s="71"/>
      <c r="I11" s="71"/>
      <c r="J11" s="71"/>
      <c r="K11" s="71"/>
      <c r="M11" s="72"/>
      <c r="N11" s="72"/>
    </row>
    <row r="12" spans="1:15" s="16" customFormat="1" x14ac:dyDescent="0.25">
      <c r="A12" s="92" t="s">
        <v>132</v>
      </c>
      <c r="B12" s="75">
        <f>SUM('5-Proyección inversiones'!AW4:AW125)</f>
        <v>0</v>
      </c>
      <c r="C12" s="75">
        <f>SUM('5-Proyección inversiones'!AX4:AX125)</f>
        <v>0</v>
      </c>
      <c r="D12" s="75">
        <f>SUM('5-Proyección inversiones'!AY4:AY125)</f>
        <v>0</v>
      </c>
      <c r="E12" s="75">
        <f>SUM('5-Proyección inversiones'!AZ4:AZ125)</f>
        <v>0</v>
      </c>
      <c r="F12" s="75">
        <f>SUM('5-Proyección inversiones'!BA4:BA125)</f>
        <v>0</v>
      </c>
      <c r="G12" s="75">
        <f>SUM('5-Proyección inversiones'!BB4:BB125)</f>
        <v>0</v>
      </c>
      <c r="H12" s="75">
        <f>SUM('5-Proyección inversiones'!BC4:BC125)</f>
        <v>0</v>
      </c>
      <c r="I12" s="75">
        <f>SUM('5-Proyección inversiones'!BD4:BD125)</f>
        <v>0</v>
      </c>
      <c r="J12" s="75">
        <f>SUM('5-Proyección inversiones'!BE4:BE125)</f>
        <v>0</v>
      </c>
      <c r="K12" s="75">
        <f>SUM('5-Proyección inversiones'!BF4:BF125)</f>
        <v>0</v>
      </c>
      <c r="L12" s="75">
        <f>SUM('5-Proyección inversiones'!BG4:BG125)</f>
        <v>0</v>
      </c>
      <c r="M12" s="12"/>
      <c r="N12" s="12"/>
    </row>
    <row r="13" spans="1:15" s="17" customFormat="1" x14ac:dyDescent="0.25">
      <c r="A13" s="93" t="s">
        <v>133</v>
      </c>
      <c r="B13" s="8">
        <f>SUM('5-Proyección inversiones'!BH4:BH125)</f>
        <v>0</v>
      </c>
      <c r="C13" s="8">
        <f>SUM('5-Proyección inversiones'!BI4:BI125)</f>
        <v>0</v>
      </c>
      <c r="D13" s="8">
        <f>SUM('5-Proyección inversiones'!BJ4:BJ125)</f>
        <v>0</v>
      </c>
      <c r="E13" s="8">
        <f>SUM('5-Proyección inversiones'!BK4:BK125)</f>
        <v>0</v>
      </c>
      <c r="F13" s="8">
        <f>SUM('5-Proyección inversiones'!BL4:BL125)</f>
        <v>0</v>
      </c>
      <c r="G13" s="8">
        <f>SUM('5-Proyección inversiones'!BM4:BM125)</f>
        <v>0</v>
      </c>
      <c r="H13" s="8">
        <f>SUM('5-Proyección inversiones'!BN4:BN125)</f>
        <v>0</v>
      </c>
      <c r="I13" s="8">
        <f>SUM('5-Proyección inversiones'!BO4:BO125)</f>
        <v>0</v>
      </c>
      <c r="J13" s="8">
        <f>SUM('5-Proyección inversiones'!BP4:BP125)</f>
        <v>0</v>
      </c>
      <c r="K13" s="8">
        <f>SUM('5-Proyección inversiones'!BQ4:BQ125)</f>
        <v>0</v>
      </c>
      <c r="L13" s="8">
        <f>SUM('5-Proyección inversiones'!BR4:BR64)</f>
        <v>0</v>
      </c>
      <c r="M13" s="12"/>
      <c r="N13" s="12"/>
    </row>
    <row r="14" spans="1:15" ht="15.75" thickBot="1" x14ac:dyDescent="0.3">
      <c r="A14" s="94" t="s">
        <v>127</v>
      </c>
      <c r="B14" s="9">
        <f>SUM('5-Proyección inversiones'!BS4:BS125)</f>
        <v>0</v>
      </c>
      <c r="C14" s="9">
        <f>SUM('5-Proyección inversiones'!BT4:BT125)</f>
        <v>0</v>
      </c>
      <c r="D14" s="9">
        <f>SUM('5-Proyección inversiones'!BU4:BU125)</f>
        <v>0</v>
      </c>
      <c r="E14" s="9">
        <f>SUM('5-Proyección inversiones'!BV4:BV125)</f>
        <v>0</v>
      </c>
      <c r="F14" s="9">
        <f>SUM('5-Proyección inversiones'!BW4:BW125)</f>
        <v>0</v>
      </c>
      <c r="G14" s="9">
        <f>SUM('5-Proyección inversiones'!BX4:BX125)</f>
        <v>0</v>
      </c>
      <c r="H14" s="9">
        <f>SUM('5-Proyección inversiones'!BY4:BY125)</f>
        <v>0</v>
      </c>
      <c r="I14" s="9">
        <f>SUM('5-Proyección inversiones'!BZ4:BZ125)</f>
        <v>0</v>
      </c>
      <c r="J14" s="9">
        <f>SUM('5-Proyección inversiones'!CA4:CA125)</f>
        <v>0</v>
      </c>
      <c r="K14" s="9">
        <f>SUM('5-Proyección inversiones'!CB4:CB125)</f>
        <v>0</v>
      </c>
      <c r="L14" s="9">
        <f>SUM('5-Proyección inversiones'!CC4:CC125)</f>
        <v>0</v>
      </c>
    </row>
    <row r="15" spans="1:15" ht="15.75" thickTop="1" x14ac:dyDescent="0.25">
      <c r="A15" s="95" t="s">
        <v>130</v>
      </c>
      <c r="B15" s="73">
        <f>SUM(B12:B14)</f>
        <v>0</v>
      </c>
      <c r="C15" s="73">
        <f t="shared" ref="C15:L15" si="4">SUM(C12:C14)</f>
        <v>0</v>
      </c>
      <c r="D15" s="73">
        <f t="shared" si="4"/>
        <v>0</v>
      </c>
      <c r="E15" s="73">
        <f t="shared" si="4"/>
        <v>0</v>
      </c>
      <c r="F15" s="73">
        <f t="shared" si="4"/>
        <v>0</v>
      </c>
      <c r="G15" s="73">
        <f t="shared" si="4"/>
        <v>0</v>
      </c>
      <c r="H15" s="73">
        <f t="shared" si="4"/>
        <v>0</v>
      </c>
      <c r="I15" s="73">
        <f t="shared" si="4"/>
        <v>0</v>
      </c>
      <c r="J15" s="73">
        <f t="shared" si="4"/>
        <v>0</v>
      </c>
      <c r="K15" s="73">
        <f t="shared" si="4"/>
        <v>0</v>
      </c>
      <c r="L15" s="73">
        <f t="shared" si="4"/>
        <v>0</v>
      </c>
    </row>
    <row r="16" spans="1:15" x14ac:dyDescent="0.25">
      <c r="A16" s="93"/>
      <c r="B16" s="8"/>
      <c r="C16" s="8"/>
      <c r="D16" s="8"/>
      <c r="E16" s="8"/>
      <c r="F16" s="8"/>
      <c r="G16" s="8"/>
      <c r="H16" s="8"/>
      <c r="I16" s="8"/>
      <c r="J16" s="8"/>
      <c r="K16" s="8"/>
    </row>
    <row r="17" spans="1:12" x14ac:dyDescent="0.25">
      <c r="A17" s="92" t="s">
        <v>55</v>
      </c>
      <c r="B17" s="75">
        <f>SUM(B12)*'3- Datos generales'!$B$32</f>
        <v>0</v>
      </c>
      <c r="C17" s="75">
        <f>SUM(C12)*'3- Datos generales'!$B$32</f>
        <v>0</v>
      </c>
      <c r="D17" s="75">
        <f>SUM(D12)*'3- Datos generales'!$B$32</f>
        <v>0</v>
      </c>
      <c r="E17" s="75">
        <f>SUM(E12)*'3- Datos generales'!$B$32</f>
        <v>0</v>
      </c>
      <c r="F17" s="75">
        <f>SUM(F12)*'3- Datos generales'!$B$32</f>
        <v>0</v>
      </c>
      <c r="G17" s="75">
        <f>SUM(G12)*'3- Datos generales'!$B$32</f>
        <v>0</v>
      </c>
      <c r="H17" s="75">
        <f>SUM(H12)*'3- Datos generales'!$B$32</f>
        <v>0</v>
      </c>
      <c r="I17" s="75">
        <f>SUM(I12)*'3- Datos generales'!$B$32</f>
        <v>0</v>
      </c>
      <c r="J17" s="75">
        <f>SUM(J12)*'3- Datos generales'!$B$32</f>
        <v>0</v>
      </c>
      <c r="K17" s="75">
        <f>SUM(K12)*'3- Datos generales'!$B$32</f>
        <v>0</v>
      </c>
      <c r="L17" s="75">
        <f>SUM(L12)*'3- Datos generales'!$B$32</f>
        <v>0</v>
      </c>
    </row>
    <row r="18" spans="1:12" ht="15.75" thickBot="1" x14ac:dyDescent="0.3">
      <c r="A18" s="94" t="s">
        <v>56</v>
      </c>
      <c r="B18" s="9">
        <f>SUM(B13:B14)*'3- Datos generales'!$B$33</f>
        <v>0</v>
      </c>
      <c r="C18" s="9">
        <f>SUM(C13:C14)*'3- Datos generales'!$B$33</f>
        <v>0</v>
      </c>
      <c r="D18" s="9">
        <f>SUM(D13:D14)*'3- Datos generales'!$B$33</f>
        <v>0</v>
      </c>
      <c r="E18" s="9">
        <f>SUM(E13:E14)*'3- Datos generales'!$B$33</f>
        <v>0</v>
      </c>
      <c r="F18" s="9">
        <f>SUM(F13:F14)*'3- Datos generales'!$B$33</f>
        <v>0</v>
      </c>
      <c r="G18" s="9">
        <f>SUM(G13:G14)*'3- Datos generales'!$B$33</f>
        <v>0</v>
      </c>
      <c r="H18" s="9">
        <f>SUM(H13:H14)*'3- Datos generales'!$B$33</f>
        <v>0</v>
      </c>
      <c r="I18" s="9">
        <f>SUM(I13:I14)*'3- Datos generales'!$B$33</f>
        <v>0</v>
      </c>
      <c r="J18" s="9">
        <f>SUM(J13:J14)*'3- Datos generales'!$B$33</f>
        <v>0</v>
      </c>
      <c r="K18" s="9">
        <f>SUM(K13:K14)*'3- Datos generales'!$B$33</f>
        <v>0</v>
      </c>
      <c r="L18" s="9">
        <f>SUM(L13:L14)*'3- Datos generales'!$B$33</f>
        <v>0</v>
      </c>
    </row>
    <row r="19" spans="1:12" s="2" customFormat="1" ht="15.75" thickTop="1" x14ac:dyDescent="0.25">
      <c r="A19" s="95" t="s">
        <v>119</v>
      </c>
      <c r="B19" s="73">
        <f>SUM(B17:B18)</f>
        <v>0</v>
      </c>
      <c r="C19" s="73">
        <f t="shared" ref="C19:K19" si="5">SUM(C17:C18)</f>
        <v>0</v>
      </c>
      <c r="D19" s="73">
        <f t="shared" si="5"/>
        <v>0</v>
      </c>
      <c r="E19" s="73">
        <f t="shared" si="5"/>
        <v>0</v>
      </c>
      <c r="F19" s="73">
        <f t="shared" si="5"/>
        <v>0</v>
      </c>
      <c r="G19" s="73">
        <f t="shared" si="5"/>
        <v>0</v>
      </c>
      <c r="H19" s="73">
        <f t="shared" si="5"/>
        <v>0</v>
      </c>
      <c r="I19" s="73">
        <f t="shared" si="5"/>
        <v>0</v>
      </c>
      <c r="J19" s="73">
        <f t="shared" si="5"/>
        <v>0</v>
      </c>
      <c r="K19" s="73">
        <f t="shared" si="5"/>
        <v>0</v>
      </c>
      <c r="L19" s="73">
        <f t="shared" ref="L19" si="6">SUM(L17:L18)</f>
        <v>0</v>
      </c>
    </row>
    <row r="20" spans="1:12" x14ac:dyDescent="0.25">
      <c r="A20" s="93"/>
      <c r="B20" s="8"/>
      <c r="C20" s="8"/>
      <c r="D20" s="8"/>
      <c r="E20" s="8"/>
      <c r="F20" s="8"/>
      <c r="G20" s="8"/>
      <c r="H20" s="8"/>
      <c r="I20" s="8"/>
      <c r="J20" s="8"/>
      <c r="K20" s="8"/>
      <c r="L20" s="8"/>
    </row>
    <row r="21" spans="1:12" s="2" customFormat="1" x14ac:dyDescent="0.25">
      <c r="A21" s="95" t="s">
        <v>131</v>
      </c>
      <c r="B21" s="73">
        <f t="shared" ref="B21:L21" si="7">B15-B19</f>
        <v>0</v>
      </c>
      <c r="C21" s="73">
        <f t="shared" si="7"/>
        <v>0</v>
      </c>
      <c r="D21" s="73">
        <f t="shared" si="7"/>
        <v>0</v>
      </c>
      <c r="E21" s="73">
        <f t="shared" si="7"/>
        <v>0</v>
      </c>
      <c r="F21" s="73">
        <f t="shared" si="7"/>
        <v>0</v>
      </c>
      <c r="G21" s="73">
        <f t="shared" si="7"/>
        <v>0</v>
      </c>
      <c r="H21" s="73">
        <f t="shared" si="7"/>
        <v>0</v>
      </c>
      <c r="I21" s="73">
        <f t="shared" si="7"/>
        <v>0</v>
      </c>
      <c r="J21" s="73">
        <f t="shared" si="7"/>
        <v>0</v>
      </c>
      <c r="K21" s="73">
        <f t="shared" si="7"/>
        <v>0</v>
      </c>
      <c r="L21" s="73">
        <f t="shared" si="7"/>
        <v>0</v>
      </c>
    </row>
    <row r="22" spans="1:12" x14ac:dyDescent="0.25">
      <c r="A22" s="93"/>
      <c r="B22" s="8"/>
      <c r="C22" s="8"/>
      <c r="D22" s="8"/>
      <c r="E22" s="8"/>
      <c r="F22" s="8"/>
      <c r="G22" s="8"/>
      <c r="H22" s="8"/>
      <c r="I22" s="8"/>
      <c r="J22" s="8"/>
      <c r="K22" s="8"/>
      <c r="L22" s="4"/>
    </row>
    <row r="23" spans="1:12" x14ac:dyDescent="0.25">
      <c r="A23" s="92" t="s">
        <v>34</v>
      </c>
      <c r="B23" s="75">
        <f>B3*'3- Datos generales'!$B$38*((1+'3- Datos generales'!$B$5)^(B2-'3- Datos generales'!$B$4))</f>
        <v>0</v>
      </c>
      <c r="C23" s="75">
        <f>C3*'3- Datos generales'!$B$38*((1+'3- Datos generales'!$B$5)^(C2-'3- Datos generales'!$B$4))</f>
        <v>0</v>
      </c>
      <c r="D23" s="75">
        <f>D3*'3- Datos generales'!$B$38*((1+'3- Datos generales'!$B$5)^(D2-'3- Datos generales'!$B$4))</f>
        <v>0</v>
      </c>
      <c r="E23" s="75">
        <f>E3*'3- Datos generales'!$B$38*((1+'3- Datos generales'!$B$5)^(E2-'3- Datos generales'!$B$4))</f>
        <v>0</v>
      </c>
      <c r="F23" s="75">
        <f>F3*'3- Datos generales'!$B$38*((1+'3- Datos generales'!$B$5)^(F2-'3- Datos generales'!$B$4))</f>
        <v>0</v>
      </c>
      <c r="G23" s="75">
        <f>G3*'3- Datos generales'!$B$38*((1+'3- Datos generales'!$B$5)^(G2-'3- Datos generales'!$B$4))</f>
        <v>0</v>
      </c>
      <c r="H23" s="75">
        <f>H3*'3- Datos generales'!$B$38*((1+'3- Datos generales'!$B$5)^(H2-'3- Datos generales'!$B$4))</f>
        <v>0</v>
      </c>
      <c r="I23" s="75">
        <f>I3*'3- Datos generales'!$B$38*((1+'3- Datos generales'!$B$5)^(I2-'3- Datos generales'!$B$4))</f>
        <v>0</v>
      </c>
      <c r="J23" s="75">
        <f>J3*'3- Datos generales'!$B$38*((1+'3- Datos generales'!$B$5)^(J2-'3- Datos generales'!$B$4))</f>
        <v>0</v>
      </c>
      <c r="K23" s="75">
        <f>K3*'3- Datos generales'!$B$38*((1+'3- Datos generales'!$B$5)^(K2-'3- Datos generales'!$B$4))</f>
        <v>0</v>
      </c>
      <c r="L23" s="75">
        <f>L3*'3- Datos generales'!$B$38*((1+'3- Datos generales'!$B$5)^(L2-'3- Datos generales'!$B$4))</f>
        <v>0</v>
      </c>
    </row>
    <row r="24" spans="1:12" ht="15.75" thickBot="1" x14ac:dyDescent="0.3">
      <c r="A24" s="94" t="s">
        <v>54</v>
      </c>
      <c r="B24" s="9">
        <f>B3*'3- Datos generales'!$B$39*((1+'3- Datos generales'!$B$5)^(B2-'3- Datos generales'!$B$4))</f>
        <v>0</v>
      </c>
      <c r="C24" s="9">
        <f>C3*'3- Datos generales'!$B$39*((1+'3- Datos generales'!$B$5)^(C2-'3- Datos generales'!$B$4))</f>
        <v>0</v>
      </c>
      <c r="D24" s="9">
        <f>D3*'3- Datos generales'!$B$39*((1+'3- Datos generales'!$B$5)^(D2-'3- Datos generales'!$B$4))</f>
        <v>0</v>
      </c>
      <c r="E24" s="9">
        <f>E3*'3- Datos generales'!$B$39*((1+'3- Datos generales'!$B$5)^(E2-'3- Datos generales'!$B$4))</f>
        <v>0</v>
      </c>
      <c r="F24" s="9">
        <f>F3*'3- Datos generales'!$B$39*((1+'3- Datos generales'!$B$5)^(F2-'3- Datos generales'!$B$4))</f>
        <v>0</v>
      </c>
      <c r="G24" s="9">
        <f>G3*'3- Datos generales'!$B$39*((1+'3- Datos generales'!$B$5)^(G2-'3- Datos generales'!$B$4))</f>
        <v>0</v>
      </c>
      <c r="H24" s="9">
        <f>H3*'3- Datos generales'!$B$39*((1+'3- Datos generales'!$B$5)^(H2-'3- Datos generales'!$B$4))</f>
        <v>0</v>
      </c>
      <c r="I24" s="9">
        <f>I3*'3- Datos generales'!$B$39*((1+'3- Datos generales'!$B$5)^(I2-'3- Datos generales'!$B$4))</f>
        <v>0</v>
      </c>
      <c r="J24" s="9">
        <f>J3*'3- Datos generales'!$B$39*((1+'3- Datos generales'!$B$5)^(J2-'3- Datos generales'!$B$4))</f>
        <v>0</v>
      </c>
      <c r="K24" s="9">
        <f>K3*'3- Datos generales'!$B$39*((1+'3- Datos generales'!$B$5)^(K2-'3- Datos generales'!$B$4))</f>
        <v>0</v>
      </c>
      <c r="L24" s="9">
        <f>L3*'3- Datos generales'!$B$39*((1+'3- Datos generales'!$B$5)^(L2-'3- Datos generales'!$B$4))</f>
        <v>0</v>
      </c>
    </row>
    <row r="25" spans="1:12" s="2" customFormat="1" ht="15.75" thickTop="1" x14ac:dyDescent="0.25">
      <c r="A25" s="95" t="s">
        <v>57</v>
      </c>
      <c r="B25" s="73">
        <f>SUM(B24-B23)</f>
        <v>0</v>
      </c>
      <c r="C25" s="73">
        <f t="shared" ref="C25:L25" si="8">SUM(C24-C23)</f>
        <v>0</v>
      </c>
      <c r="D25" s="73">
        <f t="shared" si="8"/>
        <v>0</v>
      </c>
      <c r="E25" s="73">
        <f t="shared" si="8"/>
        <v>0</v>
      </c>
      <c r="F25" s="73">
        <f t="shared" si="8"/>
        <v>0</v>
      </c>
      <c r="G25" s="73">
        <f t="shared" si="8"/>
        <v>0</v>
      </c>
      <c r="H25" s="73">
        <f t="shared" si="8"/>
        <v>0</v>
      </c>
      <c r="I25" s="73">
        <f t="shared" si="8"/>
        <v>0</v>
      </c>
      <c r="J25" s="73">
        <f t="shared" si="8"/>
        <v>0</v>
      </c>
      <c r="K25" s="73">
        <f t="shared" si="8"/>
        <v>0</v>
      </c>
      <c r="L25" s="73">
        <f t="shared" si="8"/>
        <v>0</v>
      </c>
    </row>
    <row r="26" spans="1:12" x14ac:dyDescent="0.25">
      <c r="A26" s="89"/>
      <c r="B26" s="4"/>
      <c r="C26" s="4"/>
      <c r="D26" s="4"/>
      <c r="E26" s="4"/>
      <c r="F26" s="4"/>
      <c r="G26" s="4"/>
      <c r="H26" s="4"/>
      <c r="I26" s="4"/>
      <c r="J26" s="4"/>
      <c r="K26" s="4"/>
      <c r="L26" s="4"/>
    </row>
    <row r="27" spans="1:12" s="2" customFormat="1" x14ac:dyDescent="0.25">
      <c r="A27" s="91" t="s">
        <v>58</v>
      </c>
      <c r="B27" s="96">
        <f>B25+B21</f>
        <v>0</v>
      </c>
      <c r="C27" s="96">
        <f t="shared" ref="C27:L27" si="9">C25+C21</f>
        <v>0</v>
      </c>
      <c r="D27" s="96">
        <f t="shared" si="9"/>
        <v>0</v>
      </c>
      <c r="E27" s="96">
        <f t="shared" si="9"/>
        <v>0</v>
      </c>
      <c r="F27" s="96">
        <f t="shared" si="9"/>
        <v>0</v>
      </c>
      <c r="G27" s="96">
        <f t="shared" si="9"/>
        <v>0</v>
      </c>
      <c r="H27" s="96">
        <f t="shared" si="9"/>
        <v>0</v>
      </c>
      <c r="I27" s="96">
        <f t="shared" si="9"/>
        <v>0</v>
      </c>
      <c r="J27" s="96">
        <f t="shared" si="9"/>
        <v>0</v>
      </c>
      <c r="K27" s="96">
        <f t="shared" si="9"/>
        <v>0</v>
      </c>
      <c r="L27" s="96">
        <f t="shared" si="9"/>
        <v>0</v>
      </c>
    </row>
    <row r="28" spans="1:12" x14ac:dyDescent="0.25">
      <c r="A28" s="4"/>
      <c r="B28" s="4"/>
      <c r="C28" s="4"/>
      <c r="D28" s="4"/>
      <c r="E28" s="4"/>
      <c r="F28" s="4"/>
      <c r="G28" s="4"/>
      <c r="H28" s="4"/>
      <c r="I28" s="4"/>
      <c r="J28" s="4"/>
      <c r="K28" s="4"/>
      <c r="L28" s="4"/>
    </row>
  </sheetData>
  <sheetProtection algorithmName="SHA-512" hashValue="p6XcTGwuhNUBuIg4i9Bxjz89g4hLxCPFEMQhnOmbTPdzVtz/PVxk7UgmuDQBdBRTQNnsXLcxlii0j/hww8nN9Q==" saltValue="uwVb8y4p5WKfj6+m4v4IOw==" spinCount="100000" sheet="1" objects="1" scenarios="1"/>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M28" sqref="M28"/>
    </sheetView>
  </sheetViews>
  <sheetFormatPr defaultRowHeight="15" x14ac:dyDescent="0.25"/>
  <sheetData/>
  <sheetProtection algorithmName="SHA-512" hashValue="1kFn23CEx68X5bmZpL26p2rRxOLWpVNSevV6+dQC2btzkvabCq3qlYD+5vjcJdIM3TUBBpVu1T8VGkTzFfaQMA==" saltValue="TGvA3M89zQMzDoPW8mT9HQ==" spinCount="100000" sheet="1" objects="1" scenarios="1"/>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
  <sheetViews>
    <sheetView zoomScale="90" zoomScaleNormal="90" workbookViewId="0">
      <selection activeCell="F27" sqref="F27"/>
    </sheetView>
  </sheetViews>
  <sheetFormatPr defaultRowHeight="15" x14ac:dyDescent="0.25"/>
  <cols>
    <col min="1" max="1" width="52.7109375" bestFit="1" customWidth="1"/>
    <col min="2" max="2" width="7.140625" bestFit="1" customWidth="1"/>
    <col min="3" max="3" width="10.5703125" bestFit="1" customWidth="1"/>
    <col min="4" max="4" width="10.42578125" bestFit="1" customWidth="1"/>
    <col min="5" max="5" width="59.5703125" bestFit="1" customWidth="1"/>
  </cols>
  <sheetData>
    <row r="1" spans="1:9" ht="15.75" thickBot="1" x14ac:dyDescent="0.3">
      <c r="A1" s="3"/>
      <c r="B1" s="3"/>
      <c r="C1" s="3"/>
      <c r="D1" s="3"/>
      <c r="E1" s="3"/>
      <c r="F1" s="3"/>
      <c r="G1" s="3"/>
      <c r="H1" s="3"/>
      <c r="I1" s="3"/>
    </row>
    <row r="2" spans="1:9" x14ac:dyDescent="0.25">
      <c r="A2" s="42" t="s">
        <v>117</v>
      </c>
      <c r="B2" s="43"/>
      <c r="C2" s="43"/>
      <c r="D2" s="43"/>
      <c r="E2" s="44" t="s">
        <v>115</v>
      </c>
      <c r="F2" s="3"/>
      <c r="G2" s="3"/>
      <c r="H2" s="3"/>
      <c r="I2" s="3"/>
    </row>
    <row r="3" spans="1:9" x14ac:dyDescent="0.25">
      <c r="A3" s="38" t="s">
        <v>88</v>
      </c>
      <c r="B3" s="177">
        <v>6.742</v>
      </c>
      <c r="C3" s="25"/>
      <c r="D3" s="14"/>
      <c r="E3" s="26"/>
      <c r="F3" s="3"/>
      <c r="G3" s="3"/>
      <c r="H3" s="3"/>
      <c r="I3" s="3"/>
    </row>
    <row r="4" spans="1:9" x14ac:dyDescent="0.25">
      <c r="A4" s="38" t="s">
        <v>39</v>
      </c>
      <c r="B4" s="35">
        <f>'3- Datos generales'!B12</f>
        <v>0</v>
      </c>
      <c r="C4" s="25"/>
      <c r="D4" s="14"/>
      <c r="E4" s="26"/>
      <c r="F4" s="3"/>
      <c r="G4" s="3"/>
      <c r="H4" s="3"/>
      <c r="I4" s="3"/>
    </row>
    <row r="5" spans="1:9" x14ac:dyDescent="0.25">
      <c r="A5" s="36"/>
      <c r="B5" s="35"/>
      <c r="C5" s="35"/>
      <c r="D5" s="35"/>
      <c r="E5" s="37"/>
      <c r="F5" s="3"/>
      <c r="G5" s="3"/>
      <c r="H5" s="3"/>
      <c r="I5" s="3"/>
    </row>
    <row r="6" spans="1:9" x14ac:dyDescent="0.25">
      <c r="A6" s="36" t="s">
        <v>40</v>
      </c>
      <c r="B6" s="35" t="s">
        <v>41</v>
      </c>
      <c r="C6" s="35" t="s">
        <v>42</v>
      </c>
      <c r="D6" s="35" t="s">
        <v>43</v>
      </c>
      <c r="E6" s="37"/>
      <c r="F6" s="3"/>
      <c r="G6" s="3"/>
      <c r="H6" s="3"/>
      <c r="I6" s="3"/>
    </row>
    <row r="7" spans="1:9" x14ac:dyDescent="0.25">
      <c r="A7" s="36" t="s">
        <v>44</v>
      </c>
      <c r="B7" s="177">
        <v>721</v>
      </c>
      <c r="C7" s="177">
        <v>866</v>
      </c>
      <c r="D7" s="177" t="s">
        <v>45</v>
      </c>
      <c r="E7" s="37"/>
      <c r="F7" s="3"/>
      <c r="G7" s="3"/>
      <c r="H7" s="3"/>
      <c r="I7" s="3"/>
    </row>
    <row r="8" spans="1:9" x14ac:dyDescent="0.25">
      <c r="A8" s="36" t="s">
        <v>46</v>
      </c>
      <c r="B8" s="177">
        <v>854</v>
      </c>
      <c r="C8" s="177">
        <v>931</v>
      </c>
      <c r="D8" s="177" t="s">
        <v>47</v>
      </c>
      <c r="E8" s="37"/>
      <c r="F8" s="3"/>
      <c r="G8" s="3"/>
      <c r="H8" s="3"/>
      <c r="I8" s="3"/>
    </row>
    <row r="9" spans="1:9" x14ac:dyDescent="0.25">
      <c r="A9" s="36" t="s">
        <v>87</v>
      </c>
      <c r="B9" s="35"/>
      <c r="C9" s="35"/>
      <c r="D9" s="35"/>
      <c r="E9" s="37"/>
      <c r="F9" s="3"/>
      <c r="G9" s="3"/>
      <c r="H9" s="3"/>
      <c r="I9" s="3"/>
    </row>
    <row r="10" spans="1:9" x14ac:dyDescent="0.25">
      <c r="A10" s="36" t="s">
        <v>48</v>
      </c>
      <c r="B10" s="177">
        <v>683</v>
      </c>
      <c r="C10" s="177">
        <v>820</v>
      </c>
      <c r="D10" s="177" t="s">
        <v>49</v>
      </c>
      <c r="E10" s="37"/>
      <c r="F10" s="3"/>
      <c r="G10" s="3"/>
      <c r="H10" s="3"/>
      <c r="I10" s="3"/>
    </row>
    <row r="11" spans="1:9" ht="15.75" thickBot="1" x14ac:dyDescent="0.3">
      <c r="A11" s="39" t="s">
        <v>50</v>
      </c>
      <c r="B11" s="178">
        <v>809</v>
      </c>
      <c r="C11" s="178">
        <v>931</v>
      </c>
      <c r="D11" s="178" t="s">
        <v>47</v>
      </c>
      <c r="E11" s="40"/>
      <c r="F11" s="3"/>
      <c r="G11" s="3"/>
      <c r="H11" s="3"/>
      <c r="I11" s="3"/>
    </row>
    <row r="12" spans="1:9" x14ac:dyDescent="0.25">
      <c r="A12" s="29"/>
      <c r="B12" s="29"/>
      <c r="C12" s="29"/>
      <c r="D12" s="29"/>
      <c r="E12" s="29"/>
      <c r="F12" s="3"/>
      <c r="G12" s="3"/>
      <c r="H12" s="3"/>
      <c r="I12" s="3"/>
    </row>
    <row r="13" spans="1:9" x14ac:dyDescent="0.25">
      <c r="A13" s="29"/>
      <c r="B13" s="29"/>
      <c r="C13" s="29"/>
      <c r="D13" s="29"/>
      <c r="E13" s="29"/>
      <c r="F13" s="3"/>
      <c r="G13" s="3"/>
      <c r="H13" s="3"/>
      <c r="I13" s="3"/>
    </row>
    <row r="14" spans="1:9" x14ac:dyDescent="0.25">
      <c r="A14" s="3"/>
      <c r="B14" s="29"/>
      <c r="C14" s="29"/>
      <c r="D14" s="29"/>
      <c r="E14" s="29"/>
      <c r="F14" s="3"/>
      <c r="G14" s="3"/>
      <c r="H14" s="3"/>
      <c r="I14" s="3"/>
    </row>
    <row r="15" spans="1:9" s="12" customFormat="1" x14ac:dyDescent="0.25">
      <c r="A15" s="57" t="s">
        <v>92</v>
      </c>
      <c r="B15" s="54" t="s">
        <v>116</v>
      </c>
      <c r="C15" s="2" t="s">
        <v>61</v>
      </c>
    </row>
    <row r="16" spans="1:9" x14ac:dyDescent="0.25">
      <c r="A16" s="25" t="s">
        <v>11</v>
      </c>
      <c r="B16" s="177">
        <v>15</v>
      </c>
      <c r="C16" s="25"/>
      <c r="D16" s="3"/>
      <c r="E16" s="3"/>
      <c r="F16" s="3"/>
      <c r="G16" s="3"/>
      <c r="H16" s="3"/>
      <c r="I16" s="3"/>
    </row>
    <row r="17" spans="1:9" x14ac:dyDescent="0.25">
      <c r="A17" s="25" t="s">
        <v>12</v>
      </c>
      <c r="B17" s="177">
        <v>20</v>
      </c>
      <c r="C17" s="25"/>
      <c r="D17" s="3"/>
      <c r="E17" s="3"/>
      <c r="F17" s="3"/>
      <c r="G17" s="3"/>
      <c r="H17" s="3"/>
      <c r="I17" s="3"/>
    </row>
    <row r="18" spans="1:9" x14ac:dyDescent="0.25">
      <c r="A18" s="25" t="s">
        <v>13</v>
      </c>
      <c r="B18" s="177">
        <v>20</v>
      </c>
      <c r="C18" s="25"/>
      <c r="D18" s="3"/>
      <c r="E18" s="3"/>
      <c r="F18" s="3"/>
      <c r="G18" s="3"/>
      <c r="H18" s="3"/>
      <c r="I18" s="3"/>
    </row>
    <row r="19" spans="1:9" x14ac:dyDescent="0.25">
      <c r="A19" s="25" t="s">
        <v>14</v>
      </c>
      <c r="B19" s="177">
        <v>30</v>
      </c>
      <c r="C19" s="25"/>
      <c r="D19" s="3"/>
      <c r="E19" s="3"/>
      <c r="F19" s="3"/>
      <c r="G19" s="3"/>
      <c r="H19" s="3"/>
      <c r="I19" s="3"/>
    </row>
    <row r="20" spans="1:9" x14ac:dyDescent="0.25">
      <c r="A20" s="25" t="s">
        <v>59</v>
      </c>
      <c r="B20" s="177">
        <v>10</v>
      </c>
      <c r="C20" s="25"/>
      <c r="D20" s="3"/>
      <c r="E20" s="3"/>
      <c r="F20" s="3"/>
      <c r="G20" s="3"/>
      <c r="H20" s="3"/>
      <c r="I20" s="3"/>
    </row>
    <row r="21" spans="1:9" x14ac:dyDescent="0.25">
      <c r="A21" s="25" t="s">
        <v>63</v>
      </c>
      <c r="B21" s="177">
        <v>20</v>
      </c>
      <c r="C21" s="25"/>
      <c r="D21" s="3"/>
      <c r="E21" s="3"/>
      <c r="F21" s="3"/>
      <c r="G21" s="3"/>
      <c r="H21" s="3"/>
      <c r="I21" s="3"/>
    </row>
    <row r="22" spans="1:9" s="3" customFormat="1" x14ac:dyDescent="0.25">
      <c r="A22" s="25" t="s">
        <v>62</v>
      </c>
      <c r="B22" s="177">
        <v>7</v>
      </c>
      <c r="C22" s="25"/>
    </row>
    <row r="23" spans="1:9" s="3" customFormat="1" x14ac:dyDescent="0.25">
      <c r="A23" s="25" t="s">
        <v>72</v>
      </c>
      <c r="B23" s="177">
        <v>17</v>
      </c>
      <c r="C23" s="25"/>
    </row>
    <row r="24" spans="1:9" x14ac:dyDescent="0.25">
      <c r="A24" s="25" t="s">
        <v>6</v>
      </c>
      <c r="B24" s="177">
        <v>10</v>
      </c>
      <c r="C24" s="25"/>
      <c r="D24" s="3"/>
      <c r="E24" s="3"/>
      <c r="F24" s="3"/>
      <c r="G24" s="3"/>
      <c r="H24" s="3"/>
      <c r="I24" s="3"/>
    </row>
    <row r="25" spans="1:9" x14ac:dyDescent="0.25">
      <c r="A25" s="25" t="s">
        <v>93</v>
      </c>
      <c r="B25" s="177">
        <v>20</v>
      </c>
      <c r="C25" s="25"/>
      <c r="D25" s="3"/>
      <c r="E25" s="3"/>
      <c r="F25" s="3"/>
      <c r="G25" s="3"/>
      <c r="H25" s="3"/>
      <c r="I25" s="3"/>
    </row>
    <row r="26" spans="1:9" x14ac:dyDescent="0.25">
      <c r="A26" s="3"/>
      <c r="B26" s="3"/>
      <c r="C26" s="3"/>
      <c r="D26" s="3"/>
      <c r="E26" s="3"/>
      <c r="F26" s="3"/>
      <c r="G26" s="3"/>
      <c r="H26" s="3"/>
      <c r="I26" s="3"/>
    </row>
    <row r="27" spans="1:9" x14ac:dyDescent="0.25">
      <c r="A27" s="3"/>
      <c r="B27" s="3"/>
      <c r="C27" s="3"/>
      <c r="D27" s="3"/>
      <c r="E27" s="3"/>
      <c r="F27" s="3"/>
      <c r="G27" s="3"/>
      <c r="H27" s="3"/>
      <c r="I27" s="3"/>
    </row>
    <row r="28" spans="1:9" x14ac:dyDescent="0.25">
      <c r="A28" s="3"/>
      <c r="B28" s="3"/>
      <c r="C28" s="3"/>
      <c r="D28" s="3"/>
      <c r="E28" s="3"/>
      <c r="F28" s="3"/>
      <c r="G28" s="3"/>
      <c r="H28" s="3"/>
      <c r="I28" s="3"/>
    </row>
  </sheetData>
  <sheetProtection algorithmName="SHA-512" hashValue="JQGBU/jvJxMgIjGFcf3kdxKlumGBkh0nHucEPkQKrIAFnqHkBWDBVgLQQJpqNBKEh9Qsp6NaEoZsHCW1wu4n7A==" saltValue="uh2qJBS41hrALx8aiXCzZg=="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1-Instrucciones</vt:lpstr>
      <vt:lpstr>2-Datos generales comunidades</vt:lpstr>
      <vt:lpstr>3- Datos generales</vt:lpstr>
      <vt:lpstr>4-Registro de activos</vt:lpstr>
      <vt:lpstr>5-Proyección inversiones</vt:lpstr>
      <vt:lpstr>6-TSFM</vt:lpstr>
      <vt:lpstr>7-Gráficas</vt:lpstr>
      <vt:lpstr>8 -Datos de referencia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user2</dc:creator>
  <cp:lastModifiedBy>Ryan Schweitzer</cp:lastModifiedBy>
  <dcterms:created xsi:type="dcterms:W3CDTF">2014-06-19T18:08:17Z</dcterms:created>
  <dcterms:modified xsi:type="dcterms:W3CDTF">2015-01-27T11:34:07Z</dcterms:modified>
</cp:coreProperties>
</file>